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330" windowWidth="9180" windowHeight="4305" tabRatio="576" activeTab="0"/>
  </bookViews>
  <sheets>
    <sheet name="C1-C5" sheetId="1" r:id="rId1"/>
    <sheet name="C6-C15" sheetId="2" r:id="rId2"/>
    <sheet name="C16" sheetId="3" r:id="rId3"/>
    <sheet name="C17" sheetId="4" r:id="rId4"/>
    <sheet name="C18" sheetId="5" r:id="rId5"/>
    <sheet name="C19" sheetId="6" r:id="rId6"/>
    <sheet name="C19b" sheetId="7" r:id="rId7"/>
    <sheet name="C19c -C19d" sheetId="8" r:id="rId8"/>
  </sheets>
  <definedNames>
    <definedName name="_xlnm.Print_Area" localSheetId="2">'C16'!$A$2:$L$53</definedName>
    <definedName name="_xlnm.Print_Area" localSheetId="3">'C17'!$A$1:$J$48</definedName>
    <definedName name="_xlnm.Print_Area" localSheetId="6">'C19b'!$A$2:$M$37</definedName>
    <definedName name="_xlnm.Print_Area" localSheetId="7">'C19c -C19d'!$A$1:$J$111</definedName>
    <definedName name="_xlnm.Print_Area" localSheetId="0">'C1-C5'!$A$1:$M$156</definedName>
    <definedName name="_xlnm.Print_Area" localSheetId="1">'C6-C15'!$A$1:$J$407</definedName>
  </definedNames>
  <calcPr fullCalcOnLoad="1"/>
</workbook>
</file>

<file path=xl/sharedStrings.xml><?xml version="1.0" encoding="utf-8"?>
<sst xmlns="http://schemas.openxmlformats.org/spreadsheetml/2006/main" count="855" uniqueCount="471">
  <si>
    <t>RM'000</t>
  </si>
  <si>
    <t>Deposits from customers</t>
  </si>
  <si>
    <t>Securities Held-for-trading</t>
  </si>
  <si>
    <t>Group</t>
  </si>
  <si>
    <t>At fair value</t>
  </si>
  <si>
    <t>Total securities held-for-trading</t>
  </si>
  <si>
    <t>At amortised cost</t>
  </si>
  <si>
    <t>Unquoted securities:</t>
  </si>
  <si>
    <t>Accumulated impairment losses</t>
  </si>
  <si>
    <t>Securities Available-for-sale</t>
  </si>
  <si>
    <t xml:space="preserve"> Malaysian Government securities</t>
  </si>
  <si>
    <t xml:space="preserve"> Malaysian Government investment certificates</t>
  </si>
  <si>
    <t xml:space="preserve"> Bankers acceptances</t>
  </si>
  <si>
    <t xml:space="preserve"> Khazanah bonds</t>
  </si>
  <si>
    <t>Total securities available-for-sale</t>
  </si>
  <si>
    <t>Loans, Advances and Financing</t>
  </si>
  <si>
    <t xml:space="preserve"> Overdrafts</t>
  </si>
  <si>
    <t xml:space="preserve"> Trust receipts</t>
  </si>
  <si>
    <t xml:space="preserve"> Claims on customers under acceptance credits</t>
  </si>
  <si>
    <t xml:space="preserve"> Other loans</t>
  </si>
  <si>
    <t xml:space="preserve"> Gross loans, advances and financing</t>
  </si>
  <si>
    <t>(a)</t>
  </si>
  <si>
    <t>By type of customer</t>
  </si>
  <si>
    <t>By type</t>
  </si>
  <si>
    <t>(b)</t>
  </si>
  <si>
    <t xml:space="preserve"> Domestic non-bank financial institutions</t>
  </si>
  <si>
    <t xml:space="preserve">  - Stockbroking companies</t>
  </si>
  <si>
    <t xml:space="preserve">  - Others</t>
  </si>
  <si>
    <t xml:space="preserve"> Domestic business enterprises</t>
  </si>
  <si>
    <t xml:space="preserve"> Government and statutory bodies</t>
  </si>
  <si>
    <t xml:space="preserve"> Individuals</t>
  </si>
  <si>
    <t xml:space="preserve"> Other domestic entities</t>
  </si>
  <si>
    <t xml:space="preserve"> Foreign entities</t>
  </si>
  <si>
    <t>(c )</t>
  </si>
  <si>
    <t xml:space="preserve"> Fixed rate</t>
  </si>
  <si>
    <t xml:space="preserve"> - Housing loans/financing</t>
  </si>
  <si>
    <t xml:space="preserve"> - Hire purchase receivables</t>
  </si>
  <si>
    <t xml:space="preserve"> Variable rate</t>
  </si>
  <si>
    <t xml:space="preserve"> - Base lending rate plus</t>
  </si>
  <si>
    <t xml:space="preserve"> - Cost plus</t>
  </si>
  <si>
    <t xml:space="preserve"> - Other variable rates</t>
  </si>
  <si>
    <t>(d)</t>
  </si>
  <si>
    <t xml:space="preserve"> Agriculture </t>
  </si>
  <si>
    <t xml:space="preserve"> Mining and quarrying</t>
  </si>
  <si>
    <t xml:space="preserve"> Manufacturing</t>
  </si>
  <si>
    <t xml:space="preserve"> Electricity, gas and water</t>
  </si>
  <si>
    <t xml:space="preserve"> Construction</t>
  </si>
  <si>
    <t xml:space="preserve"> Real estate</t>
  </si>
  <si>
    <t xml:space="preserve"> Purchase of landed property</t>
  </si>
  <si>
    <t xml:space="preserve"> General commerce</t>
  </si>
  <si>
    <t xml:space="preserve"> Finance, insurance and business services</t>
  </si>
  <si>
    <t xml:space="preserve"> Purchase of securities</t>
  </si>
  <si>
    <t xml:space="preserve"> Purchase of transport vehicles</t>
  </si>
  <si>
    <t xml:space="preserve"> Consumption credit</t>
  </si>
  <si>
    <t xml:space="preserve"> Others</t>
  </si>
  <si>
    <t>(e)</t>
  </si>
  <si>
    <t xml:space="preserve"> At beginning of year</t>
  </si>
  <si>
    <t xml:space="preserve"> Non-performing during the period/year</t>
  </si>
  <si>
    <t xml:space="preserve"> Recoveries</t>
  </si>
  <si>
    <t xml:space="preserve"> Amount written off</t>
  </si>
  <si>
    <t xml:space="preserve"> Specific allowance</t>
  </si>
  <si>
    <t xml:space="preserve"> At end of period/year</t>
  </si>
  <si>
    <t>(f)</t>
  </si>
  <si>
    <t xml:space="preserve"> As % of gross loans, advances and </t>
  </si>
  <si>
    <t xml:space="preserve">  financing less specific allowance</t>
  </si>
  <si>
    <t xml:space="preserve"> Allowance made during the period/year</t>
  </si>
  <si>
    <t>C.</t>
  </si>
  <si>
    <t>Interest Income</t>
  </si>
  <si>
    <t>Loan, advances and financing</t>
  </si>
  <si>
    <t>- Interest income other than recoveries</t>
  </si>
  <si>
    <t>- Recoveries from NPLs</t>
  </si>
  <si>
    <t xml:space="preserve">Money at call and deposit placements </t>
  </si>
  <si>
    <t xml:space="preserve"> with financial institutions</t>
  </si>
  <si>
    <t>Securities held-for-trading</t>
  </si>
  <si>
    <t>Securities available-for-sale</t>
  </si>
  <si>
    <t>Securities held-to-maturity</t>
  </si>
  <si>
    <t>Others</t>
  </si>
  <si>
    <t xml:space="preserve">Deposits and placements of banks  </t>
  </si>
  <si>
    <t xml:space="preserve"> and other financial institutions</t>
  </si>
  <si>
    <t>Subordinated bonds</t>
  </si>
  <si>
    <t>Other Operating Income</t>
  </si>
  <si>
    <t>Fee income:</t>
  </si>
  <si>
    <t xml:space="preserve"> Commissions</t>
  </si>
  <si>
    <t xml:space="preserve"> Service charges and fees</t>
  </si>
  <si>
    <t xml:space="preserve"> Portfolio management</t>
  </si>
  <si>
    <t xml:space="preserve"> Corporate advisory fees</t>
  </si>
  <si>
    <t xml:space="preserve"> Underwriting commissions</t>
  </si>
  <si>
    <t xml:space="preserve"> Other fee income</t>
  </si>
  <si>
    <t xml:space="preserve"> Securities held-to-maturity</t>
  </si>
  <si>
    <t>Other income:</t>
  </si>
  <si>
    <t xml:space="preserve"> - unrealised</t>
  </si>
  <si>
    <t xml:space="preserve"> Rental income</t>
  </si>
  <si>
    <t xml:space="preserve">  and equipment</t>
  </si>
  <si>
    <t>Total other operating income</t>
  </si>
  <si>
    <t>Other Operating Expenses</t>
  </si>
  <si>
    <t xml:space="preserve">  Salaries, allowances and bonuses</t>
  </si>
  <si>
    <t xml:space="preserve">  Other personnel related expenses</t>
  </si>
  <si>
    <t xml:space="preserve"> Depreciation of property, plant and equipment</t>
  </si>
  <si>
    <t xml:space="preserve"> Insurance</t>
  </si>
  <si>
    <t xml:space="preserve"> Water and electricity</t>
  </si>
  <si>
    <t xml:space="preserve"> Advertisement and publicity</t>
  </si>
  <si>
    <t xml:space="preserve">  Pension costs</t>
  </si>
  <si>
    <t xml:space="preserve"> Rental</t>
  </si>
  <si>
    <t xml:space="preserve"> EDP expenses</t>
  </si>
  <si>
    <t xml:space="preserve"> Communication expenses</t>
  </si>
  <si>
    <t xml:space="preserve"> Printing and stationeries</t>
  </si>
  <si>
    <t xml:space="preserve"> Professional fees</t>
  </si>
  <si>
    <t>Total Other Operating Expenses</t>
  </si>
  <si>
    <t xml:space="preserve">Allowance for bad and doubtful </t>
  </si>
  <si>
    <t xml:space="preserve"> debts and financing</t>
  </si>
  <si>
    <t>Specific allowance</t>
  </si>
  <si>
    <t>- Made during the period</t>
  </si>
  <si>
    <t xml:space="preserve">- Written back during the period </t>
  </si>
  <si>
    <t>General allowance</t>
  </si>
  <si>
    <t>Bad debts on loans and financing</t>
  </si>
  <si>
    <t>- Recovered</t>
  </si>
  <si>
    <t>- Written off</t>
  </si>
  <si>
    <t>Securities Held-to-maturity</t>
  </si>
  <si>
    <t xml:space="preserve"> Cagamas bonds</t>
  </si>
  <si>
    <t xml:space="preserve"> Negotiable instruments of deposits</t>
  </si>
  <si>
    <t>Total securities held-to-maturity</t>
  </si>
  <si>
    <t xml:space="preserve"> Unearned interest and income</t>
  </si>
  <si>
    <t xml:space="preserve"> Allowance for bad and doubtful debts</t>
  </si>
  <si>
    <t xml:space="preserve">  and financing:-</t>
  </si>
  <si>
    <t xml:space="preserve"> - Other fixed rate loans/financing</t>
  </si>
  <si>
    <t xml:space="preserve"> Reclassified as performing</t>
  </si>
  <si>
    <t xml:space="preserve"> Net non-performing loans, advances</t>
  </si>
  <si>
    <t xml:space="preserve">   and financing</t>
  </si>
  <si>
    <t xml:space="preserve">  and financing less specific allowance</t>
  </si>
  <si>
    <t xml:space="preserve"> General Allowance</t>
  </si>
  <si>
    <t xml:space="preserve"> Amount write back</t>
  </si>
  <si>
    <t xml:space="preserve"> Specific Allowance</t>
  </si>
  <si>
    <t xml:space="preserve"> Amount written-back in respect of recoveries</t>
  </si>
  <si>
    <t>Deposits from Customers</t>
  </si>
  <si>
    <t>Allowance for bad and doubtful debts</t>
  </si>
  <si>
    <t>Other Assets</t>
  </si>
  <si>
    <t>Trade receivables</t>
  </si>
  <si>
    <t>Manager's stocks</t>
  </si>
  <si>
    <t>Foreclosed properties</t>
  </si>
  <si>
    <t>By type of deposits</t>
  </si>
  <si>
    <t>Demand deposits</t>
  </si>
  <si>
    <t>Savings deposits</t>
  </si>
  <si>
    <t>Government and statutory bodies</t>
  </si>
  <si>
    <t>Business enterprises</t>
  </si>
  <si>
    <t>Individuals</t>
  </si>
  <si>
    <t>Deposits and Placements of Banks and Other Financial Institutions</t>
  </si>
  <si>
    <t>Licensed banks</t>
  </si>
  <si>
    <t>Licensed merchant banks</t>
  </si>
  <si>
    <t>Bank Negara Malaysia</t>
  </si>
  <si>
    <t>Other financial institutions</t>
  </si>
  <si>
    <t>Other Liabilities</t>
  </si>
  <si>
    <t>Interest/income payable</t>
  </si>
  <si>
    <t>Remiser's accounts</t>
  </si>
  <si>
    <t>Profit Equalisation Reserve</t>
  </si>
  <si>
    <t>Capital Adequacy</t>
  </si>
  <si>
    <t>The capital adequacy ratios of the banking subsidiary group are as follows:-</t>
  </si>
  <si>
    <t>Risk-weighted capital ratio</t>
  </si>
  <si>
    <t>%</t>
  </si>
  <si>
    <t>Minority interests</t>
  </si>
  <si>
    <t>Less: Purchased goodwill/goodwill on consolidation</t>
  </si>
  <si>
    <t xml:space="preserve">          Deferred tax assets</t>
  </si>
  <si>
    <t>Total Tier-I capital</t>
  </si>
  <si>
    <t>General allowance for bad and doubtful debts</t>
  </si>
  <si>
    <t>Total Tier-II capital</t>
  </si>
  <si>
    <t>Non-</t>
  </si>
  <si>
    <t>Effective</t>
  </si>
  <si>
    <t xml:space="preserve">Up to </t>
  </si>
  <si>
    <t>&gt;1-3</t>
  </si>
  <si>
    <t>&gt;3-12</t>
  </si>
  <si>
    <t>over 5</t>
  </si>
  <si>
    <t>interest</t>
  </si>
  <si>
    <t>Trading</t>
  </si>
  <si>
    <t>GROUP</t>
  </si>
  <si>
    <t>1 month</t>
  </si>
  <si>
    <t>years</t>
  </si>
  <si>
    <t>sensitive</t>
  </si>
  <si>
    <t>book</t>
  </si>
  <si>
    <t>Total</t>
  </si>
  <si>
    <t>rate</t>
  </si>
  <si>
    <t>Cash and short-term funds</t>
  </si>
  <si>
    <t xml:space="preserve">Deposits and placements with </t>
  </si>
  <si>
    <t xml:space="preserve">  financial institutions</t>
  </si>
  <si>
    <t>Loans, advances and financing</t>
  </si>
  <si>
    <t>Balances due from clients and brokers</t>
  </si>
  <si>
    <t>TOTAL ASSETS</t>
  </si>
  <si>
    <t>Deposits and placements of banks</t>
  </si>
  <si>
    <t>Obligations on securities sold under</t>
  </si>
  <si>
    <t xml:space="preserve"> repurchase agreements</t>
  </si>
  <si>
    <t xml:space="preserve">Recourse obligations on loans sold </t>
  </si>
  <si>
    <t xml:space="preserve"> to Cagamas</t>
  </si>
  <si>
    <t>Bills and acceptances payable</t>
  </si>
  <si>
    <t>Balances due to clients and brokers</t>
  </si>
  <si>
    <t>Other non-interest sensitive balances</t>
  </si>
  <si>
    <t>TOTAL LIABILITIES</t>
  </si>
  <si>
    <t xml:space="preserve">TOTAL LIABILITIES AND </t>
  </si>
  <si>
    <t>Total interest sensitivity gap</t>
  </si>
  <si>
    <t>Operations of Islamic Banking</t>
  </si>
  <si>
    <t>Balance Sheets (Unaudited)</t>
  </si>
  <si>
    <t>ASSETS</t>
  </si>
  <si>
    <t>Cash and short term funds</t>
  </si>
  <si>
    <t>Property, plant and equipment</t>
  </si>
  <si>
    <t>Other assets</t>
  </si>
  <si>
    <t xml:space="preserve"> BANKING FUNDS</t>
  </si>
  <si>
    <t>Deposits and placements of banks and</t>
  </si>
  <si>
    <t xml:space="preserve"> other financial institutions</t>
  </si>
  <si>
    <t>Other liabilities</t>
  </si>
  <si>
    <t>Provision for taxation</t>
  </si>
  <si>
    <t xml:space="preserve">TOTAL LIABILITIES AND ISLAMIC </t>
  </si>
  <si>
    <t>COMMITMENTS AND CONTINGENCIES</t>
  </si>
  <si>
    <t>Income derived from investment of</t>
  </si>
  <si>
    <t>Allowance for losses on financing,</t>
  </si>
  <si>
    <t xml:space="preserve"> advances and other loans</t>
  </si>
  <si>
    <t>Total attributable income</t>
  </si>
  <si>
    <t>Income attributable to the depositors</t>
  </si>
  <si>
    <t xml:space="preserve">Income attributable to the </t>
  </si>
  <si>
    <t xml:space="preserve"> reporting institutions</t>
  </si>
  <si>
    <t>Total net income</t>
  </si>
  <si>
    <t>Other operating expenses</t>
  </si>
  <si>
    <t>Profit before taxation</t>
  </si>
  <si>
    <t>Tax expenses</t>
  </si>
  <si>
    <t>Profit after taxation</t>
  </si>
  <si>
    <t>Financing, Advances and Other Loans</t>
  </si>
  <si>
    <t xml:space="preserve">(i) </t>
  </si>
  <si>
    <t>Trust receipts</t>
  </si>
  <si>
    <t>Unearned income</t>
  </si>
  <si>
    <t>Total net financing, advances and</t>
  </si>
  <si>
    <t xml:space="preserve"> other loans</t>
  </si>
  <si>
    <t>(ii)</t>
  </si>
  <si>
    <t>At beginning of year</t>
  </si>
  <si>
    <t>Rclassified as performing</t>
  </si>
  <si>
    <t>Recoveries</t>
  </si>
  <si>
    <t>Net NPL as a % of gross loans, advances</t>
  </si>
  <si>
    <t xml:space="preserve"> and financing less specific allowance</t>
  </si>
  <si>
    <t>(iii)</t>
  </si>
  <si>
    <t>Movements in the allowance for bad and doubtful debts and financing are as follows:-</t>
  </si>
  <si>
    <t>At end of period / year</t>
  </si>
  <si>
    <t>Amount written back in respect of</t>
  </si>
  <si>
    <t xml:space="preserve"> recoveries</t>
  </si>
  <si>
    <t>Deposits From Customers</t>
  </si>
  <si>
    <t>Non-Mudharabah Fund</t>
  </si>
  <si>
    <t>Mudharabah Fund</t>
  </si>
  <si>
    <t>General investment  deposits</t>
  </si>
  <si>
    <t xml:space="preserve"> - Specific </t>
  </si>
  <si>
    <t xml:space="preserve"> - General </t>
  </si>
  <si>
    <t>Non-performing during the period/ year</t>
  </si>
  <si>
    <t>Allowance made during the period/year</t>
  </si>
  <si>
    <t>30.6.2005</t>
  </si>
  <si>
    <t>By Order of the Board</t>
  </si>
  <si>
    <t>LEE WEI YEN (MAICSA 7001798)</t>
  </si>
  <si>
    <t>Group Company Secretary</t>
  </si>
  <si>
    <t>Kuala Lumpur</t>
  </si>
  <si>
    <t>1st Quarter ended</t>
  </si>
  <si>
    <t>Cumulative 3 Months ended</t>
  </si>
  <si>
    <t>Loans sold to Cagamas</t>
  </si>
  <si>
    <t>Allowance for Losses on Loans, Advances and Financing</t>
  </si>
  <si>
    <t>Gross loans, advances and financing</t>
  </si>
  <si>
    <t xml:space="preserve"> Transport, storage and communication</t>
  </si>
  <si>
    <t>Non-performing loans/financing (NPL/NPF)</t>
  </si>
  <si>
    <t>Components of Tier-I and Tier-II capital of the banking subsidiary group are as follow:-</t>
  </si>
  <si>
    <t>Accretion of discount less amortisation</t>
  </si>
  <si>
    <t xml:space="preserve"> Guarantee fees</t>
  </si>
  <si>
    <t xml:space="preserve"> Malaysian Government treasury bills</t>
  </si>
  <si>
    <t xml:space="preserve"> Term loans/financing</t>
  </si>
  <si>
    <t xml:space="preserve"> - Syndicated term loan/financing</t>
  </si>
  <si>
    <t xml:space="preserve"> - Lease receivables</t>
  </si>
  <si>
    <t xml:space="preserve"> - Other term loans/financing</t>
  </si>
  <si>
    <t xml:space="preserve"> Revolving credits</t>
  </si>
  <si>
    <t xml:space="preserve"> of which:  - Residential</t>
  </si>
  <si>
    <t xml:space="preserve">                 - Non-residential</t>
  </si>
  <si>
    <t>Movements in non-performing loans, advances and financing are as follows:-</t>
  </si>
  <si>
    <t xml:space="preserve"> Net NPL as a % of gross loans, advances</t>
  </si>
  <si>
    <t xml:space="preserve">  </t>
  </si>
  <si>
    <t xml:space="preserve"> Movements in the allowance for bad and doubtful debts (and financing) are as follows: </t>
  </si>
  <si>
    <t>NPL/NPF by sector</t>
  </si>
  <si>
    <t xml:space="preserve"> of which: - Residential</t>
  </si>
  <si>
    <t xml:space="preserve">                - Non-residential</t>
  </si>
  <si>
    <t>Share premium</t>
  </si>
  <si>
    <t>Retained profits</t>
  </si>
  <si>
    <t>Statutory reserves</t>
  </si>
  <si>
    <t>Other reserves</t>
  </si>
  <si>
    <t xml:space="preserve">  and financing</t>
  </si>
  <si>
    <t>Security held-to-maturity</t>
  </si>
  <si>
    <t>Security available-for-sale</t>
  </si>
  <si>
    <t>Financing, advances and other loans</t>
  </si>
  <si>
    <t xml:space="preserve"> FUNDS</t>
  </si>
  <si>
    <t>Islamic Banking Funds</t>
  </si>
  <si>
    <t xml:space="preserve"> Islamic banking funds</t>
  </si>
  <si>
    <t>Claims on customers under acceptance credits</t>
  </si>
  <si>
    <t>- Specific</t>
  </si>
  <si>
    <t>- General</t>
  </si>
  <si>
    <t>As % of total financing less specific allowance</t>
  </si>
  <si>
    <t xml:space="preserve"> Repairs &amp; Maintenance</t>
  </si>
  <si>
    <t>&gt;6-12</t>
  </si>
  <si>
    <t xml:space="preserve"> months</t>
  </si>
  <si>
    <t>&gt;3-6</t>
  </si>
  <si>
    <t xml:space="preserve">On-balances sheet interest </t>
  </si>
  <si>
    <t xml:space="preserve">  sensitivity gap</t>
  </si>
  <si>
    <t xml:space="preserve">  sensitivity gap </t>
  </si>
  <si>
    <t>*</t>
  </si>
  <si>
    <t>* Specific allowance and general allowance of the Group are classified under the non interest sensitive column.</t>
  </si>
  <si>
    <t xml:space="preserve">Off-balances sheet interest </t>
  </si>
  <si>
    <t>-</t>
  </si>
  <si>
    <t>Interest/income suspended</t>
  </si>
  <si>
    <t>Gains/(losses) arising from sale of securities:</t>
  </si>
  <si>
    <t xml:space="preserve"> Gain on disposal of property</t>
  </si>
  <si>
    <t xml:space="preserve"> Amortisation of goodwill</t>
  </si>
  <si>
    <t>Money Market Instruments:</t>
  </si>
  <si>
    <t xml:space="preserve"> Bills receivables</t>
  </si>
  <si>
    <t xml:space="preserve"> Credit/charge card receivables</t>
  </si>
  <si>
    <t xml:space="preserve">  - Small and medium enterprises</t>
  </si>
  <si>
    <t>Interest/Income receivable</t>
  </si>
  <si>
    <t>Core capital ratio</t>
  </si>
  <si>
    <t>Tier-I Capital</t>
  </si>
  <si>
    <t>Paid-up share capital</t>
  </si>
  <si>
    <t>Tier-II Capital</t>
  </si>
  <si>
    <t>Reserves</t>
  </si>
  <si>
    <t>Income Statement (Unaudited)</t>
  </si>
  <si>
    <t>Movements in non-performing financing, advances and other loans (including income receivables)</t>
  </si>
  <si>
    <t xml:space="preserve">  are as follows:-</t>
  </si>
  <si>
    <t>At end of period/year</t>
  </si>
  <si>
    <t xml:space="preserve">Explanatory Notes Pursuant To Appendix C of Revised BNM/GP8 </t>
  </si>
  <si>
    <t>C3.</t>
  </si>
  <si>
    <t>C4.</t>
  </si>
  <si>
    <t>C6.</t>
  </si>
  <si>
    <t>C7.</t>
  </si>
  <si>
    <t>C8.</t>
  </si>
  <si>
    <t>C9.</t>
  </si>
  <si>
    <t>C10.</t>
  </si>
  <si>
    <t>C11.</t>
  </si>
  <si>
    <t>C12.</t>
  </si>
  <si>
    <t>C13.</t>
  </si>
  <si>
    <t>C15.</t>
  </si>
  <si>
    <t>C1.</t>
  </si>
  <si>
    <t>C2.</t>
  </si>
  <si>
    <t>Interest Expense</t>
  </si>
  <si>
    <t xml:space="preserve"> - realised</t>
  </si>
  <si>
    <t>Personnel costs :</t>
  </si>
  <si>
    <t>Establishment costs :</t>
  </si>
  <si>
    <t>Marketing expenses :</t>
  </si>
  <si>
    <t>Administration and general expenses :</t>
  </si>
  <si>
    <t>C5.</t>
  </si>
  <si>
    <t>Other receivables, deposits and prepayments</t>
  </si>
  <si>
    <t>Net non-performing financing,</t>
  </si>
  <si>
    <t>Total Capital/Capital Base</t>
  </si>
  <si>
    <t>30.6.2006</t>
  </si>
  <si>
    <t>31.3.2006</t>
  </si>
  <si>
    <t>Statutory deposits with Bank Negara Malaysia</t>
  </si>
  <si>
    <t>Deferred tax assets</t>
  </si>
  <si>
    <t>Obligations on securities sold under repurchase</t>
  </si>
  <si>
    <t xml:space="preserve"> agreements</t>
  </si>
  <si>
    <t xml:space="preserve"> and financial institutions</t>
  </si>
  <si>
    <t>Cash line financing</t>
  </si>
  <si>
    <t>Term loans/financing</t>
  </si>
  <si>
    <t>- Housing loans/financing</t>
  </si>
  <si>
    <t>- Hire Purchase receivables</t>
  </si>
  <si>
    <t>- Lease receivables</t>
  </si>
  <si>
    <t>- Other term loans/financing</t>
  </si>
  <si>
    <t>Bills receivables</t>
  </si>
  <si>
    <t>Staff loans</t>
  </si>
  <si>
    <t>Revolving credits</t>
  </si>
  <si>
    <t>Amount written off</t>
  </si>
  <si>
    <t>Amount written back</t>
  </si>
  <si>
    <t>(i) By type</t>
  </si>
  <si>
    <t xml:space="preserve"> Shares in Malaysia</t>
  </si>
  <si>
    <t xml:space="preserve"> Debt securities</t>
  </si>
  <si>
    <t xml:space="preserve"> Commercial paper</t>
  </si>
  <si>
    <t>Unquoted Securities:</t>
  </si>
  <si>
    <t>Quoted Securities:</t>
  </si>
  <si>
    <t xml:space="preserve"> Quoted Securities:-</t>
  </si>
  <si>
    <t xml:space="preserve"> Bank Negara Malaysia bills</t>
  </si>
  <si>
    <t>(c)</t>
  </si>
  <si>
    <t>By economic purpose:</t>
  </si>
  <si>
    <t>Balances Due From Clients And Brokers</t>
  </si>
  <si>
    <t xml:space="preserve">Due from clients </t>
  </si>
  <si>
    <t>Due from brokers</t>
  </si>
  <si>
    <t>Less:</t>
  </si>
  <si>
    <t>Classified as doubtful</t>
  </si>
  <si>
    <t>Classified as bad</t>
  </si>
  <si>
    <t>The movements in allowance for bad and doubtful debts are as follows:</t>
  </si>
  <si>
    <t>Reversal of allowance</t>
  </si>
  <si>
    <t>C14.</t>
  </si>
  <si>
    <t>Balances Due To Clients And Brokers</t>
  </si>
  <si>
    <t>Due to clients</t>
  </si>
  <si>
    <t>Due to brokers</t>
  </si>
  <si>
    <t xml:space="preserve"> Staff loans</t>
  </si>
  <si>
    <t>Capital Ratios</t>
  </si>
  <si>
    <t>C16</t>
  </si>
  <si>
    <t>Preference shares</t>
  </si>
  <si>
    <t>Notional</t>
  </si>
  <si>
    <t>Risk-</t>
  </si>
  <si>
    <t>Weighted</t>
  </si>
  <si>
    <t>Total Risk Weighted Assets</t>
  </si>
  <si>
    <t>As at 31 March 2006</t>
  </si>
  <si>
    <t>C18.</t>
  </si>
  <si>
    <t>1-5</t>
  </si>
  <si>
    <t xml:space="preserve">LIABILITIES </t>
  </si>
  <si>
    <t>Long term borrowing</t>
  </si>
  <si>
    <t>As at 30 June 2006</t>
  </si>
  <si>
    <t>Long term borrowings</t>
  </si>
  <si>
    <t xml:space="preserve"> Brokerage fees</t>
  </si>
  <si>
    <t xml:space="preserve"> Processing fees</t>
  </si>
  <si>
    <t xml:space="preserve"> Commitment fees</t>
  </si>
  <si>
    <t xml:space="preserve"> Unrealised gain/(loss) on revaluation </t>
  </si>
  <si>
    <t xml:space="preserve">  of securities held-for-trading </t>
  </si>
  <si>
    <t xml:space="preserve"> Gain from investment in Staple Bonds</t>
  </si>
  <si>
    <t xml:space="preserve"> Gross dividend income from:</t>
  </si>
  <si>
    <t xml:space="preserve"> Gain on disposal of foreclosed property</t>
  </si>
  <si>
    <t xml:space="preserve">Allowance on commitments and </t>
  </si>
  <si>
    <t xml:space="preserve">   from NPLs</t>
  </si>
  <si>
    <t xml:space="preserve"> Government investment certificate</t>
  </si>
  <si>
    <t xml:space="preserve"> Debts securities</t>
  </si>
  <si>
    <t>Analysis of the Banking subsidiary group's risk-weighted assets in the various categories of risk-weighted is</t>
  </si>
  <si>
    <r>
      <t xml:space="preserve">Operations of Islamic Banking </t>
    </r>
    <r>
      <rPr>
        <sz val="11"/>
        <rFont val="Times New Roman"/>
        <family val="1"/>
      </rPr>
      <t>(cont'd)</t>
    </r>
  </si>
  <si>
    <r>
      <t xml:space="preserve">Financing, Advances and Other Loans </t>
    </r>
    <r>
      <rPr>
        <sz val="11"/>
        <rFont val="Times New Roman"/>
        <family val="1"/>
      </rPr>
      <t>(cont'd)</t>
    </r>
  </si>
  <si>
    <t xml:space="preserve">Risk-weighted assets from </t>
  </si>
  <si>
    <t xml:space="preserve">  market risk</t>
  </si>
  <si>
    <t>Investment income:</t>
  </si>
  <si>
    <t xml:space="preserve"> Net gain/(loss) from sale of securities </t>
  </si>
  <si>
    <t xml:space="preserve">  - held-for-trading</t>
  </si>
  <si>
    <t xml:space="preserve">  - held-to-maturity</t>
  </si>
  <si>
    <t xml:space="preserve">  - available-for-sale</t>
  </si>
  <si>
    <t xml:space="preserve"> Foreign exchange profit</t>
  </si>
  <si>
    <t xml:space="preserve"> Negative goodwill recognised in income </t>
  </si>
  <si>
    <t xml:space="preserve">   statement</t>
  </si>
  <si>
    <t xml:space="preserve">  contingencies</t>
  </si>
  <si>
    <t xml:space="preserve">  from other debts</t>
  </si>
  <si>
    <t xml:space="preserve">Allowance on amounts receivable </t>
  </si>
  <si>
    <r>
      <t xml:space="preserve">Loans, Advances and Financing </t>
    </r>
    <r>
      <rPr>
        <sz val="12"/>
        <rFont val="Times New Roman"/>
        <family val="1"/>
      </rPr>
      <t>(cont'd)</t>
    </r>
  </si>
  <si>
    <t xml:space="preserve"> as follows:</t>
  </si>
  <si>
    <t>Comparative Figures</t>
  </si>
  <si>
    <t>As restated</t>
  </si>
  <si>
    <t>As previously</t>
  </si>
  <si>
    <t xml:space="preserve">reported </t>
  </si>
  <si>
    <t xml:space="preserve">Income Statement for the cumulative three months </t>
  </si>
  <si>
    <t>ended 30 June 2005</t>
  </si>
  <si>
    <t>Operating revenue</t>
  </si>
  <si>
    <t>Interest income</t>
  </si>
  <si>
    <t>Net interest income</t>
  </si>
  <si>
    <t>Net income from Islamic banking business</t>
  </si>
  <si>
    <t>Other operating income</t>
  </si>
  <si>
    <t>Net income</t>
  </si>
  <si>
    <t>Operating profit</t>
  </si>
  <si>
    <t>Impairment loss net of write-back</t>
  </si>
  <si>
    <t>Profit before tax</t>
  </si>
  <si>
    <t>Taxation</t>
  </si>
  <si>
    <t>Net profit for the period</t>
  </si>
  <si>
    <t>C17</t>
  </si>
  <si>
    <t>LIABILITIES AND ISLAMIC BANKING</t>
  </si>
  <si>
    <r>
      <t xml:space="preserve">Operations of Islamic Banking </t>
    </r>
    <r>
      <rPr>
        <sz val="12"/>
        <rFont val="Times New Roman"/>
        <family val="1"/>
      </rPr>
      <t>(cont'd)</t>
    </r>
  </si>
  <si>
    <t xml:space="preserve">The following comparative figures have been reclassified to conform with the current year's </t>
  </si>
  <si>
    <t xml:space="preserve">  presentation:-</t>
  </si>
  <si>
    <t xml:space="preserve">Income derived from investment </t>
  </si>
  <si>
    <t>Transfer from profit equalisation</t>
  </si>
  <si>
    <t xml:space="preserve">  reserve</t>
  </si>
  <si>
    <t xml:space="preserve">  of depositors' funds and </t>
  </si>
  <si>
    <t>C19.</t>
  </si>
  <si>
    <t>Interest Rate Risk</t>
  </si>
  <si>
    <r>
      <t xml:space="preserve">Interest Rate Risk </t>
    </r>
    <r>
      <rPr>
        <sz val="10"/>
        <rFont val="Times New Roman"/>
        <family val="1"/>
      </rPr>
      <t>(cont'd)</t>
    </r>
  </si>
  <si>
    <t xml:space="preserve">  of premium</t>
  </si>
  <si>
    <t xml:space="preserve"> debts and financing:</t>
  </si>
  <si>
    <t>Net loans, advances and financing</t>
  </si>
  <si>
    <t>By type of customer:</t>
  </si>
  <si>
    <t>By interest/profit rate sensitivity:</t>
  </si>
  <si>
    <t xml:space="preserve">   as follows: (cont'd)</t>
  </si>
  <si>
    <t>Fixed deposits/investment deposits</t>
  </si>
  <si>
    <t xml:space="preserve"> Movements in the allowance for bad and doubtful debts (and financing) are </t>
  </si>
  <si>
    <t>Gross financing, advances and other loans</t>
  </si>
  <si>
    <t>Shareholders' Equity</t>
  </si>
  <si>
    <t xml:space="preserve">  EQUITY</t>
  </si>
  <si>
    <t>Shareholders' equity</t>
  </si>
  <si>
    <t>7 August 2006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</si>
</sst>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Red]\(#,##0\)"/>
    <numFmt numFmtId="174" formatCode="_(* #,##0_);_(* \(#,##0\);_(* &quot;-&quot;??_);_(@_)"/>
    <numFmt numFmtId="175" formatCode="#,##0_ ;[Red]\-#,##0\ "/>
    <numFmt numFmtId="176" formatCode="_(* #,##0.0000_);_(* \(#,##0.0000\);_(* &quot;-&quot;??_);_(@_)"/>
    <numFmt numFmtId="177" formatCode="dd\ mmmm\ yyyy"/>
    <numFmt numFmtId="178" formatCode="0.00_);\(0.00\)"/>
    <numFmt numFmtId="179" formatCode="_(* #,##0.00000_);_(* \(#,##0.00000\);_(* &quot;-&quot;??_);_(@_)"/>
    <numFmt numFmtId="180" formatCode="#,##0.0_);\(#,##0.0\)"/>
    <numFmt numFmtId="181" formatCode="0.0%"/>
    <numFmt numFmtId="182" formatCode="_(* #,##0.0_);_(* \(#,##0.0\);_(* &quot;-&quot;_);_(@_)"/>
    <numFmt numFmtId="183" formatCode="_(* #,##0.00_);_(* \(#,##0.00\);_(* &quot;-&quot;_);_(@_)"/>
  </numFmts>
  <fonts count="21">
    <font>
      <sz val="10"/>
      <name val="Arial"/>
      <family val="0"/>
    </font>
    <font>
      <b/>
      <sz val="10"/>
      <name val="Arial"/>
      <family val="0"/>
    </font>
    <font>
      <i/>
      <sz val="10"/>
      <name val="Arial"/>
      <family val="0"/>
    </font>
    <font>
      <b/>
      <i/>
      <sz val="10"/>
      <name val="Arial"/>
      <family val="0"/>
    </font>
    <font>
      <u val="single"/>
      <sz val="8.5"/>
      <color indexed="12"/>
      <name val="Arial"/>
      <family val="0"/>
    </font>
    <font>
      <u val="single"/>
      <sz val="8.5"/>
      <color indexed="36"/>
      <name val="Arial"/>
      <family val="0"/>
    </font>
    <font>
      <b/>
      <sz val="11"/>
      <name val="Times New Roman"/>
      <family val="1"/>
    </font>
    <font>
      <sz val="11"/>
      <name val="Times New Roman"/>
      <family val="1"/>
    </font>
    <font>
      <u val="single"/>
      <sz val="11"/>
      <name val="Times New Roman"/>
      <family val="1"/>
    </font>
    <font>
      <sz val="12"/>
      <name val="Times New Roman"/>
      <family val="1"/>
    </font>
    <font>
      <sz val="10"/>
      <name val="Times New Roman"/>
      <family val="1"/>
    </font>
    <font>
      <b/>
      <sz val="10"/>
      <name val="Times New Roman"/>
      <family val="1"/>
    </font>
    <font>
      <sz val="11"/>
      <color indexed="8"/>
      <name val="Times New Roman"/>
      <family val="1"/>
    </font>
    <font>
      <b/>
      <sz val="12"/>
      <name val="Times New Roman"/>
      <family val="1"/>
    </font>
    <font>
      <u val="single"/>
      <sz val="12"/>
      <name val="Times New Roman"/>
      <family val="1"/>
    </font>
    <font>
      <sz val="12"/>
      <color indexed="10"/>
      <name val="Times New Roman"/>
      <family val="1"/>
    </font>
    <font>
      <b/>
      <i/>
      <sz val="12"/>
      <name val="Times New Roman"/>
      <family val="1"/>
    </font>
    <font>
      <i/>
      <sz val="12"/>
      <name val="Times New Roman"/>
      <family val="1"/>
    </font>
    <font>
      <b/>
      <u val="single"/>
      <sz val="12"/>
      <name val="Times New Roman"/>
      <family val="1"/>
    </font>
    <font>
      <b/>
      <sz val="12"/>
      <color indexed="10"/>
      <name val="Times New Roman"/>
      <family val="1"/>
    </font>
    <font>
      <sz val="12"/>
      <color indexed="8"/>
      <name val="Times New Roman"/>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s>
  <cellStyleXfs count="22">
    <xf numFmtId="38" fontId="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quotePrefix="1">
      <alignment/>
    </xf>
    <xf numFmtId="169" fontId="7" fillId="0" borderId="0" xfId="0" applyNumberFormat="1" applyFont="1" applyAlignment="1">
      <alignment/>
    </xf>
    <xf numFmtId="169" fontId="6" fillId="0" borderId="0" xfId="0" applyNumberFormat="1" applyFont="1" applyAlignment="1">
      <alignment/>
    </xf>
    <xf numFmtId="169" fontId="6" fillId="0" borderId="1" xfId="0" applyNumberFormat="1" applyFont="1" applyBorder="1" applyAlignment="1">
      <alignment/>
    </xf>
    <xf numFmtId="169" fontId="7" fillId="0" borderId="1" xfId="0" applyNumberFormat="1" applyFont="1" applyBorder="1" applyAlignment="1">
      <alignment/>
    </xf>
    <xf numFmtId="169" fontId="6" fillId="0" borderId="2" xfId="0" applyNumberFormat="1" applyFont="1" applyBorder="1" applyAlignment="1">
      <alignment/>
    </xf>
    <xf numFmtId="169" fontId="7" fillId="0" borderId="2" xfId="0" applyNumberFormat="1" applyFont="1" applyBorder="1" applyAlignment="1">
      <alignment/>
    </xf>
    <xf numFmtId="169" fontId="6" fillId="0" borderId="3" xfId="0" applyNumberFormat="1" applyFont="1" applyBorder="1" applyAlignment="1">
      <alignment/>
    </xf>
    <xf numFmtId="169" fontId="7" fillId="0" borderId="3" xfId="0" applyNumberFormat="1" applyFont="1" applyBorder="1" applyAlignment="1">
      <alignment/>
    </xf>
    <xf numFmtId="169" fontId="6" fillId="0" borderId="0" xfId="0" applyNumberFormat="1" applyFont="1" applyAlignment="1" quotePrefix="1">
      <alignment horizontal="right"/>
    </xf>
    <xf numFmtId="169" fontId="6" fillId="0" borderId="0" xfId="0" applyNumberFormat="1" applyFont="1" applyAlignment="1">
      <alignment horizontal="right"/>
    </xf>
    <xf numFmtId="181" fontId="6" fillId="0" borderId="4" xfId="21" applyNumberFormat="1" applyFont="1" applyBorder="1" applyAlignment="1">
      <alignment/>
    </xf>
    <xf numFmtId="181" fontId="7" fillId="0" borderId="4" xfId="21" applyNumberFormat="1" applyFont="1" applyBorder="1" applyAlignment="1">
      <alignment/>
    </xf>
    <xf numFmtId="0" fontId="10" fillId="0" borderId="0" xfId="0" applyFont="1" applyFill="1" applyAlignment="1">
      <alignment/>
    </xf>
    <xf numFmtId="0" fontId="10" fillId="0" borderId="0" xfId="0" applyFont="1" applyFill="1" applyAlignment="1">
      <alignment horizontal="right"/>
    </xf>
    <xf numFmtId="0" fontId="11" fillId="0" borderId="0" xfId="0" applyFont="1" applyFill="1" applyAlignment="1">
      <alignment horizontal="right"/>
    </xf>
    <xf numFmtId="0" fontId="11" fillId="0" borderId="0" xfId="0" applyFont="1" applyFill="1" applyAlignment="1">
      <alignment/>
    </xf>
    <xf numFmtId="0" fontId="11" fillId="0" borderId="0" xfId="0" applyFont="1" applyFill="1" applyAlignment="1">
      <alignment/>
    </xf>
    <xf numFmtId="16" fontId="10" fillId="0" borderId="0" xfId="0" applyNumberFormat="1" applyFont="1" applyFill="1" applyAlignment="1" quotePrefix="1">
      <alignment horizontal="right"/>
    </xf>
    <xf numFmtId="16" fontId="11" fillId="0" borderId="0" xfId="0" applyNumberFormat="1" applyFont="1" applyFill="1" applyAlignment="1" quotePrefix="1">
      <alignment horizontal="center"/>
    </xf>
    <xf numFmtId="0" fontId="11" fillId="0" borderId="0" xfId="0" applyFont="1" applyFill="1" applyAlignment="1">
      <alignment horizontal="center"/>
    </xf>
    <xf numFmtId="16" fontId="11" fillId="0" borderId="0" xfId="0" applyNumberFormat="1" applyFont="1" applyFill="1" applyAlignment="1">
      <alignment horizontal="right"/>
    </xf>
    <xf numFmtId="0" fontId="11" fillId="0" borderId="0" xfId="0" applyFont="1" applyFill="1" applyAlignment="1" quotePrefix="1">
      <alignment horizontal="center"/>
    </xf>
    <xf numFmtId="0" fontId="11" fillId="0" borderId="0" xfId="0" applyFont="1" applyFill="1" applyAlignment="1" quotePrefix="1">
      <alignment horizontal="right"/>
    </xf>
    <xf numFmtId="0" fontId="10" fillId="0" borderId="0" xfId="0" applyFont="1" applyFill="1" applyAlignment="1">
      <alignment horizontal="center"/>
    </xf>
    <xf numFmtId="169" fontId="10" fillId="0" borderId="0" xfId="0" applyNumberFormat="1" applyFont="1" applyFill="1" applyAlignment="1">
      <alignment horizontal="right"/>
    </xf>
    <xf numFmtId="169" fontId="10" fillId="0" borderId="0" xfId="0" applyNumberFormat="1" applyFont="1" applyFill="1" applyAlignment="1">
      <alignment/>
    </xf>
    <xf numFmtId="39" fontId="10" fillId="0" borderId="0" xfId="0" applyNumberFormat="1" applyFont="1" applyFill="1" applyAlignment="1">
      <alignment horizontal="right"/>
    </xf>
    <xf numFmtId="171" fontId="10" fillId="0" borderId="0" xfId="0" applyNumberFormat="1" applyFont="1" applyFill="1" applyAlignment="1">
      <alignment horizontal="right"/>
    </xf>
    <xf numFmtId="169" fontId="10" fillId="0" borderId="0" xfId="0" applyNumberFormat="1" applyFont="1" applyFill="1" applyBorder="1" applyAlignment="1">
      <alignment horizontal="right"/>
    </xf>
    <xf numFmtId="169" fontId="10" fillId="0" borderId="0" xfId="0" applyNumberFormat="1" applyFont="1" applyFill="1" applyBorder="1" applyAlignment="1">
      <alignment/>
    </xf>
    <xf numFmtId="0" fontId="10" fillId="0" borderId="0" xfId="0" applyFont="1" applyFill="1" applyBorder="1" applyAlignment="1">
      <alignment/>
    </xf>
    <xf numFmtId="39" fontId="10" fillId="0" borderId="0" xfId="0" applyNumberFormat="1" applyFont="1" applyFill="1" applyBorder="1" applyAlignment="1">
      <alignment horizontal="right"/>
    </xf>
    <xf numFmtId="169" fontId="10" fillId="0" borderId="5" xfId="0" applyNumberFormat="1" applyFont="1" applyFill="1" applyBorder="1" applyAlignment="1">
      <alignment horizontal="right"/>
    </xf>
    <xf numFmtId="169" fontId="10" fillId="0" borderId="5" xfId="0" applyNumberFormat="1" applyFont="1" applyFill="1" applyBorder="1" applyAlignment="1">
      <alignment/>
    </xf>
    <xf numFmtId="0" fontId="10" fillId="0" borderId="0" xfId="0" applyFont="1" applyFill="1" applyBorder="1" applyAlignment="1">
      <alignment horizontal="right"/>
    </xf>
    <xf numFmtId="169" fontId="10" fillId="0" borderId="6" xfId="0" applyNumberFormat="1" applyFont="1" applyFill="1" applyBorder="1" applyAlignment="1">
      <alignment horizontal="right"/>
    </xf>
    <xf numFmtId="169" fontId="10" fillId="0" borderId="6" xfId="0" applyNumberFormat="1" applyFont="1" applyFill="1" applyBorder="1" applyAlignment="1">
      <alignment/>
    </xf>
    <xf numFmtId="169" fontId="10" fillId="0" borderId="3" xfId="0" applyNumberFormat="1" applyFont="1" applyFill="1" applyBorder="1" applyAlignment="1">
      <alignment horizontal="right"/>
    </xf>
    <xf numFmtId="169" fontId="10" fillId="0" borderId="3" xfId="0" applyNumberFormat="1" applyFont="1" applyFill="1" applyBorder="1" applyAlignment="1">
      <alignment/>
    </xf>
    <xf numFmtId="169" fontId="11" fillId="0" borderId="7" xfId="0" applyNumberFormat="1" applyFont="1" applyFill="1" applyBorder="1" applyAlignment="1">
      <alignment horizontal="right"/>
    </xf>
    <xf numFmtId="169" fontId="10" fillId="0" borderId="7" xfId="0" applyNumberFormat="1" applyFont="1" applyFill="1" applyBorder="1" applyAlignment="1">
      <alignment/>
    </xf>
    <xf numFmtId="0" fontId="11" fillId="0" borderId="0" xfId="0" applyFont="1" applyFill="1" applyBorder="1" applyAlignment="1">
      <alignment horizontal="right"/>
    </xf>
    <xf numFmtId="0" fontId="13" fillId="0" borderId="0" xfId="0" applyFont="1" applyAlignment="1">
      <alignment/>
    </xf>
    <xf numFmtId="0" fontId="9" fillId="0" borderId="0" xfId="0" applyFont="1" applyAlignment="1">
      <alignment/>
    </xf>
    <xf numFmtId="169" fontId="9" fillId="0" borderId="0" xfId="0" applyNumberFormat="1" applyFont="1" applyAlignment="1">
      <alignment horizontal="right"/>
    </xf>
    <xf numFmtId="169" fontId="13" fillId="0" borderId="0" xfId="0" applyNumberFormat="1" applyFont="1" applyAlignment="1" quotePrefix="1">
      <alignment horizontal="right"/>
    </xf>
    <xf numFmtId="169" fontId="13" fillId="0" borderId="0" xfId="0" applyNumberFormat="1" applyFont="1" applyAlignment="1">
      <alignment horizontal="right"/>
    </xf>
    <xf numFmtId="0" fontId="14" fillId="0" borderId="0" xfId="0" applyFont="1" applyAlignment="1">
      <alignment/>
    </xf>
    <xf numFmtId="169" fontId="13" fillId="0" borderId="1" xfId="0" applyNumberFormat="1" applyFont="1" applyBorder="1" applyAlignment="1">
      <alignment horizontal="right"/>
    </xf>
    <xf numFmtId="169" fontId="9" fillId="0" borderId="1" xfId="0" applyNumberFormat="1" applyFont="1" applyBorder="1" applyAlignment="1">
      <alignment horizontal="right"/>
    </xf>
    <xf numFmtId="0" fontId="9" fillId="0" borderId="0" xfId="0" applyFont="1" applyBorder="1" applyAlignment="1">
      <alignment/>
    </xf>
    <xf numFmtId="169" fontId="13" fillId="0" borderId="0" xfId="0" applyNumberFormat="1" applyFont="1" applyBorder="1" applyAlignment="1">
      <alignment horizontal="right"/>
    </xf>
    <xf numFmtId="169" fontId="9" fillId="0" borderId="0" xfId="0" applyNumberFormat="1" applyFont="1" applyBorder="1" applyAlignment="1">
      <alignment horizontal="right"/>
    </xf>
    <xf numFmtId="169" fontId="13" fillId="0" borderId="6" xfId="0" applyNumberFormat="1" applyFont="1" applyBorder="1" applyAlignment="1">
      <alignment horizontal="right"/>
    </xf>
    <xf numFmtId="169" fontId="9" fillId="0" borderId="6" xfId="0" applyNumberFormat="1" applyFont="1" applyBorder="1" applyAlignment="1">
      <alignment horizontal="right"/>
    </xf>
    <xf numFmtId="169" fontId="13" fillId="0" borderId="2" xfId="0" applyNumberFormat="1" applyFont="1" applyBorder="1" applyAlignment="1">
      <alignment horizontal="right"/>
    </xf>
    <xf numFmtId="169" fontId="9" fillId="0" borderId="2" xfId="0" applyNumberFormat="1" applyFont="1" applyBorder="1" applyAlignment="1">
      <alignment horizontal="right"/>
    </xf>
    <xf numFmtId="169" fontId="15" fillId="0" borderId="0" xfId="0" applyNumberFormat="1" applyFont="1" applyBorder="1" applyAlignment="1">
      <alignment horizontal="right"/>
    </xf>
    <xf numFmtId="0" fontId="16" fillId="0" borderId="0" xfId="0" applyFont="1" applyAlignment="1">
      <alignment/>
    </xf>
    <xf numFmtId="0" fontId="17" fillId="0" borderId="0" xfId="0" applyFont="1" applyAlignment="1">
      <alignment/>
    </xf>
    <xf numFmtId="169" fontId="16" fillId="0" borderId="8" xfId="0" applyNumberFormat="1" applyFont="1" applyBorder="1" applyAlignment="1">
      <alignment horizontal="right"/>
    </xf>
    <xf numFmtId="169" fontId="17" fillId="0" borderId="8" xfId="0" applyNumberFormat="1" applyFont="1" applyBorder="1" applyAlignment="1">
      <alignment horizontal="right"/>
    </xf>
    <xf numFmtId="169" fontId="16" fillId="0" borderId="9" xfId="0" applyNumberFormat="1" applyFont="1" applyBorder="1" applyAlignment="1">
      <alignment horizontal="right"/>
    </xf>
    <xf numFmtId="169" fontId="17" fillId="0" borderId="9" xfId="0" applyNumberFormat="1" applyFont="1" applyBorder="1" applyAlignment="1">
      <alignment horizontal="right"/>
    </xf>
    <xf numFmtId="0" fontId="9" fillId="0" borderId="0" xfId="0" applyFont="1" applyAlignment="1">
      <alignment vertical="justify"/>
    </xf>
    <xf numFmtId="169" fontId="13" fillId="0" borderId="3" xfId="0" applyNumberFormat="1" applyFont="1" applyBorder="1" applyAlignment="1">
      <alignment horizontal="right"/>
    </xf>
    <xf numFmtId="169" fontId="9" fillId="0" borderId="3" xfId="0" applyNumberFormat="1" applyFont="1" applyBorder="1" applyAlignment="1">
      <alignment horizontal="right"/>
    </xf>
    <xf numFmtId="181" fontId="13" fillId="0" borderId="4" xfId="21" applyNumberFormat="1" applyFont="1" applyBorder="1" applyAlignment="1">
      <alignment horizontal="right"/>
    </xf>
    <xf numFmtId="181" fontId="9" fillId="0" borderId="4" xfId="21" applyNumberFormat="1" applyFont="1" applyBorder="1" applyAlignment="1">
      <alignment horizontal="right"/>
    </xf>
    <xf numFmtId="169" fontId="17" fillId="0" borderId="0" xfId="0" applyNumberFormat="1" applyFont="1" applyAlignment="1">
      <alignment horizontal="right"/>
    </xf>
    <xf numFmtId="0" fontId="13" fillId="0" borderId="0" xfId="0" applyFont="1" applyFill="1" applyAlignment="1">
      <alignment/>
    </xf>
    <xf numFmtId="0" fontId="9" fillId="0" borderId="0" xfId="0" applyFont="1" applyFill="1" applyAlignment="1">
      <alignment/>
    </xf>
    <xf numFmtId="169" fontId="9" fillId="0" borderId="0" xfId="0" applyNumberFormat="1" applyFont="1" applyBorder="1" applyAlignment="1">
      <alignment/>
    </xf>
    <xf numFmtId="169" fontId="9" fillId="0" borderId="0" xfId="0" applyNumberFormat="1" applyFont="1" applyAlignment="1">
      <alignment/>
    </xf>
    <xf numFmtId="169" fontId="13" fillId="0" borderId="0" xfId="0" applyNumberFormat="1" applyFont="1" applyAlignment="1">
      <alignment/>
    </xf>
    <xf numFmtId="0" fontId="18" fillId="0" borderId="0" xfId="0" applyFont="1" applyAlignment="1">
      <alignment/>
    </xf>
    <xf numFmtId="169" fontId="9" fillId="0" borderId="0" xfId="0" applyNumberFormat="1" applyFont="1" applyAlignment="1">
      <alignment horizontal="center"/>
    </xf>
    <xf numFmtId="0" fontId="9" fillId="0" borderId="0" xfId="0" applyFont="1" applyAlignment="1" quotePrefix="1">
      <alignment/>
    </xf>
    <xf numFmtId="0" fontId="9" fillId="0" borderId="0" xfId="0" applyFont="1" applyAlignment="1">
      <alignment/>
    </xf>
    <xf numFmtId="0" fontId="9" fillId="0" borderId="0" xfId="0" applyFont="1" applyAlignment="1" quotePrefix="1">
      <alignment/>
    </xf>
    <xf numFmtId="169" fontId="13" fillId="0" borderId="2" xfId="0" applyNumberFormat="1" applyFont="1" applyBorder="1" applyAlignment="1">
      <alignment/>
    </xf>
    <xf numFmtId="169" fontId="9" fillId="0" borderId="2" xfId="0" applyNumberFormat="1" applyFont="1" applyBorder="1" applyAlignment="1">
      <alignment/>
    </xf>
    <xf numFmtId="169" fontId="13" fillId="0" borderId="2" xfId="0" applyNumberFormat="1" applyFont="1" applyFill="1" applyBorder="1" applyAlignment="1">
      <alignment/>
    </xf>
    <xf numFmtId="169" fontId="9" fillId="0" borderId="0" xfId="0" applyNumberFormat="1" applyFont="1" applyFill="1" applyAlignment="1">
      <alignment/>
    </xf>
    <xf numFmtId="169" fontId="9" fillId="0" borderId="2" xfId="0" applyNumberFormat="1" applyFont="1" applyFill="1" applyBorder="1" applyAlignment="1">
      <alignment/>
    </xf>
    <xf numFmtId="169" fontId="13" fillId="0" borderId="1" xfId="0" applyNumberFormat="1" applyFont="1" applyBorder="1" applyAlignment="1">
      <alignment/>
    </xf>
    <xf numFmtId="169" fontId="9" fillId="0" borderId="1" xfId="0" applyNumberFormat="1" applyFont="1" applyBorder="1" applyAlignment="1">
      <alignment/>
    </xf>
    <xf numFmtId="169" fontId="15" fillId="0" borderId="0" xfId="0" applyNumberFormat="1" applyFont="1" applyAlignment="1">
      <alignment/>
    </xf>
    <xf numFmtId="169" fontId="13" fillId="0" borderId="0" xfId="0" applyNumberFormat="1" applyFont="1" applyFill="1" applyAlignment="1">
      <alignment/>
    </xf>
    <xf numFmtId="169" fontId="9" fillId="0" borderId="1" xfId="0" applyNumberFormat="1" applyFont="1" applyFill="1" applyBorder="1" applyAlignment="1">
      <alignment/>
    </xf>
    <xf numFmtId="169" fontId="13" fillId="0" borderId="5" xfId="0" applyNumberFormat="1" applyFont="1" applyBorder="1" applyAlignment="1">
      <alignment/>
    </xf>
    <xf numFmtId="169" fontId="9" fillId="0" borderId="5" xfId="0" applyNumberFormat="1" applyFont="1" applyBorder="1" applyAlignment="1">
      <alignment/>
    </xf>
    <xf numFmtId="38" fontId="9" fillId="0" borderId="0" xfId="0" applyFont="1" applyFill="1" applyAlignment="1">
      <alignment/>
    </xf>
    <xf numFmtId="38" fontId="14" fillId="0" borderId="0" xfId="0" applyFont="1" applyFill="1" applyAlignment="1">
      <alignment/>
    </xf>
    <xf numFmtId="169" fontId="19" fillId="0" borderId="0" xfId="0" applyNumberFormat="1" applyFont="1" applyAlignment="1">
      <alignment/>
    </xf>
    <xf numFmtId="169" fontId="13" fillId="0" borderId="5" xfId="0" applyNumberFormat="1" applyFont="1" applyFill="1" applyBorder="1" applyAlignment="1">
      <alignment/>
    </xf>
    <xf numFmtId="169" fontId="9" fillId="0" borderId="5" xfId="0" applyNumberFormat="1" applyFont="1" applyFill="1" applyBorder="1" applyAlignment="1">
      <alignment/>
    </xf>
    <xf numFmtId="169" fontId="13" fillId="0" borderId="0" xfId="0" applyNumberFormat="1" applyFont="1" applyBorder="1" applyAlignment="1">
      <alignment/>
    </xf>
    <xf numFmtId="169" fontId="13" fillId="0" borderId="7" xfId="0" applyNumberFormat="1" applyFont="1" applyBorder="1" applyAlignment="1">
      <alignment/>
    </xf>
    <xf numFmtId="169" fontId="9" fillId="0" borderId="7" xfId="0" applyNumberFormat="1" applyFont="1" applyBorder="1" applyAlignment="1">
      <alignment/>
    </xf>
    <xf numFmtId="0" fontId="13" fillId="0" borderId="0" xfId="0" applyFont="1" applyAlignment="1" quotePrefix="1">
      <alignment horizontal="right"/>
    </xf>
    <xf numFmtId="0" fontId="13" fillId="0" borderId="0" xfId="0" applyFont="1" applyAlignment="1">
      <alignment horizontal="right"/>
    </xf>
    <xf numFmtId="39" fontId="13" fillId="0" borderId="0" xfId="0" applyNumberFormat="1" applyFont="1" applyAlignment="1">
      <alignment/>
    </xf>
    <xf numFmtId="39" fontId="9" fillId="0" borderId="0" xfId="0" applyNumberFormat="1" applyFont="1" applyAlignment="1">
      <alignment/>
    </xf>
    <xf numFmtId="39" fontId="13" fillId="0" borderId="4" xfId="0" applyNumberFormat="1" applyFont="1" applyBorder="1" applyAlignment="1">
      <alignment/>
    </xf>
    <xf numFmtId="39" fontId="9" fillId="0" borderId="4" xfId="0" applyNumberFormat="1" applyFont="1" applyBorder="1" applyAlignment="1">
      <alignment/>
    </xf>
    <xf numFmtId="37" fontId="13" fillId="0" borderId="0" xfId="0" applyNumberFormat="1" applyFont="1" applyAlignment="1">
      <alignment/>
    </xf>
    <xf numFmtId="37" fontId="9" fillId="0" borderId="0" xfId="0" applyNumberFormat="1" applyFont="1" applyAlignment="1">
      <alignment/>
    </xf>
    <xf numFmtId="9" fontId="14" fillId="0" borderId="0" xfId="0" applyNumberFormat="1" applyFont="1" applyAlignment="1">
      <alignment/>
    </xf>
    <xf numFmtId="0" fontId="13" fillId="0" borderId="0" xfId="0" applyFont="1" applyAlignment="1">
      <alignment horizontal="center"/>
    </xf>
    <xf numFmtId="9" fontId="13" fillId="0" borderId="0" xfId="0" applyNumberFormat="1" applyFont="1" applyAlignment="1">
      <alignment/>
    </xf>
    <xf numFmtId="0" fontId="13" fillId="0" borderId="0" xfId="0" applyFont="1" applyBorder="1" applyAlignment="1">
      <alignment horizontal="right"/>
    </xf>
    <xf numFmtId="9" fontId="9" fillId="0" borderId="0" xfId="0" applyNumberFormat="1" applyFont="1" applyAlignment="1">
      <alignment/>
    </xf>
    <xf numFmtId="0" fontId="13" fillId="0" borderId="2" xfId="0" applyFont="1" applyBorder="1" applyAlignment="1">
      <alignment horizontal="right"/>
    </xf>
    <xf numFmtId="9" fontId="9" fillId="0" borderId="0" xfId="0" applyNumberFormat="1" applyFont="1" applyAlignment="1">
      <alignment horizontal="left"/>
    </xf>
    <xf numFmtId="0" fontId="14" fillId="0" borderId="0" xfId="0" applyFont="1" applyBorder="1" applyAlignment="1">
      <alignment/>
    </xf>
    <xf numFmtId="0" fontId="13" fillId="0" borderId="0" xfId="0" applyFont="1" applyBorder="1" applyAlignment="1">
      <alignment/>
    </xf>
    <xf numFmtId="37" fontId="9" fillId="0" borderId="0" xfId="0" applyNumberFormat="1" applyFont="1" applyBorder="1" applyAlignment="1">
      <alignment/>
    </xf>
    <xf numFmtId="9" fontId="14" fillId="0" borderId="0" xfId="0" applyNumberFormat="1" applyFont="1" applyBorder="1" applyAlignment="1">
      <alignment/>
    </xf>
    <xf numFmtId="0" fontId="13" fillId="0" borderId="0" xfId="0" applyFont="1" applyBorder="1" applyAlignment="1">
      <alignment horizontal="center"/>
    </xf>
    <xf numFmtId="9" fontId="13" fillId="0" borderId="0" xfId="0" applyNumberFormat="1" applyFont="1" applyBorder="1" applyAlignment="1">
      <alignment/>
    </xf>
    <xf numFmtId="9" fontId="9" fillId="0" borderId="0" xfId="0" applyNumberFormat="1" applyFont="1" applyBorder="1" applyAlignment="1">
      <alignment/>
    </xf>
    <xf numFmtId="9" fontId="9" fillId="0" borderId="0" xfId="0" applyNumberFormat="1" applyFont="1" applyBorder="1" applyAlignment="1">
      <alignment horizontal="left"/>
    </xf>
    <xf numFmtId="0" fontId="13" fillId="0" borderId="0" xfId="0" applyFont="1" applyBorder="1" applyAlignment="1">
      <alignment/>
    </xf>
    <xf numFmtId="169" fontId="13" fillId="0" borderId="0" xfId="0" applyNumberFormat="1" applyFont="1" applyBorder="1" applyAlignment="1">
      <alignment/>
    </xf>
    <xf numFmtId="169" fontId="13" fillId="0" borderId="0" xfId="0" applyNumberFormat="1" applyFont="1" applyBorder="1" applyAlignment="1">
      <alignment horizontal="center"/>
    </xf>
    <xf numFmtId="169" fontId="9" fillId="0" borderId="0" xfId="0" applyNumberFormat="1" applyFont="1" applyBorder="1" applyAlignment="1" quotePrefix="1">
      <alignment horizontal="right"/>
    </xf>
    <xf numFmtId="169" fontId="13" fillId="0" borderId="3" xfId="0" applyNumberFormat="1" applyFont="1" applyBorder="1" applyAlignment="1">
      <alignment/>
    </xf>
    <xf numFmtId="169" fontId="9" fillId="0" borderId="3" xfId="0" applyNumberFormat="1" applyFont="1" applyBorder="1" applyAlignment="1">
      <alignment/>
    </xf>
    <xf numFmtId="169" fontId="13" fillId="0" borderId="4" xfId="0" applyNumberFormat="1" applyFont="1" applyBorder="1" applyAlignment="1">
      <alignment/>
    </xf>
    <xf numFmtId="169" fontId="9" fillId="0" borderId="4" xfId="0" applyNumberFormat="1" applyFont="1" applyBorder="1" applyAlignment="1">
      <alignment/>
    </xf>
    <xf numFmtId="15" fontId="7" fillId="0" borderId="0" xfId="0" applyNumberFormat="1" applyFont="1" applyAlignment="1" quotePrefix="1">
      <alignment/>
    </xf>
    <xf numFmtId="169" fontId="13" fillId="0" borderId="0" xfId="0" applyNumberFormat="1" applyFont="1" applyAlignment="1">
      <alignment horizontal="center"/>
    </xf>
    <xf numFmtId="169" fontId="13" fillId="0" borderId="0" xfId="0" applyNumberFormat="1" applyFont="1" applyAlignment="1">
      <alignment horizontal="right"/>
    </xf>
    <xf numFmtId="0" fontId="13" fillId="0" borderId="0" xfId="0" applyFont="1" applyAlignment="1" quotePrefix="1">
      <alignment horizontal="center"/>
    </xf>
    <xf numFmtId="0" fontId="13" fillId="0" borderId="0" xfId="0" applyFont="1" applyAlignment="1">
      <alignment horizontal="center"/>
    </xf>
    <xf numFmtId="0" fontId="13" fillId="0" borderId="0" xfId="0" applyFont="1" applyBorder="1" applyAlignment="1" quotePrefix="1">
      <alignment horizontal="center"/>
    </xf>
    <xf numFmtId="0" fontId="13" fillId="0" borderId="0" xfId="0" applyFont="1" applyBorder="1" applyAlignment="1">
      <alignment horizontal="center"/>
    </xf>
    <xf numFmtId="169" fontId="13" fillId="0" borderId="0" xfId="0" applyNumberFormat="1" applyFont="1" applyBorder="1" applyAlignment="1" quotePrefix="1">
      <alignment horizontal="center"/>
    </xf>
    <xf numFmtId="169"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400050</xdr:colOff>
      <xdr:row>267</xdr:row>
      <xdr:rowOff>0</xdr:rowOff>
    </xdr:from>
    <xdr:ext cx="76200" cy="200025"/>
    <xdr:sp>
      <xdr:nvSpPr>
        <xdr:cNvPr id="1" name="TextBox 4"/>
        <xdr:cNvSpPr txBox="1">
          <a:spLocks noChangeArrowheads="1"/>
        </xdr:cNvSpPr>
      </xdr:nvSpPr>
      <xdr:spPr>
        <a:xfrm>
          <a:off x="1085850" y="50244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219075</xdr:colOff>
      <xdr:row>286</xdr:row>
      <xdr:rowOff>0</xdr:rowOff>
    </xdr:from>
    <xdr:ext cx="76200" cy="200025"/>
    <xdr:sp>
      <xdr:nvSpPr>
        <xdr:cNvPr id="2" name="TextBox 7"/>
        <xdr:cNvSpPr txBox="1">
          <a:spLocks noChangeArrowheads="1"/>
        </xdr:cNvSpPr>
      </xdr:nvSpPr>
      <xdr:spPr>
        <a:xfrm>
          <a:off x="600075" y="5375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288</xdr:row>
      <xdr:rowOff>0</xdr:rowOff>
    </xdr:from>
    <xdr:to>
      <xdr:col>10</xdr:col>
      <xdr:colOff>85725</xdr:colOff>
      <xdr:row>292</xdr:row>
      <xdr:rowOff>0</xdr:rowOff>
    </xdr:to>
    <xdr:sp>
      <xdr:nvSpPr>
        <xdr:cNvPr id="3" name="Text 116"/>
        <xdr:cNvSpPr txBox="1">
          <a:spLocks noChangeArrowheads="1"/>
        </xdr:cNvSpPr>
      </xdr:nvSpPr>
      <xdr:spPr>
        <a:xfrm>
          <a:off x="409575" y="54016275"/>
          <a:ext cx="5572125" cy="8001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Group's normal trade credit terms for non-margin clients is 3 market days in accordance with Bursa Malaysia Securities Berhad Fixed Delivery and Settlement System ("FDSS") trading rules. The credit terms of other receivables of the Group are assessed and approved on a case-by-case basis.</a:t>
          </a:r>
        </a:p>
      </xdr:txBody>
    </xdr:sp>
    <xdr:clientData/>
  </xdr:twoCellAnchor>
  <xdr:twoCellAnchor>
    <xdr:from>
      <xdr:col>1</xdr:col>
      <xdr:colOff>47625</xdr:colOff>
      <xdr:row>293</xdr:row>
      <xdr:rowOff>0</xdr:rowOff>
    </xdr:from>
    <xdr:to>
      <xdr:col>10</xdr:col>
      <xdr:colOff>47625</xdr:colOff>
      <xdr:row>295</xdr:row>
      <xdr:rowOff>57150</xdr:rowOff>
    </xdr:to>
    <xdr:sp>
      <xdr:nvSpPr>
        <xdr:cNvPr id="4" name="Text 116"/>
        <xdr:cNvSpPr txBox="1">
          <a:spLocks noChangeArrowheads="1"/>
        </xdr:cNvSpPr>
      </xdr:nvSpPr>
      <xdr:spPr>
        <a:xfrm>
          <a:off x="428625" y="54864000"/>
          <a:ext cx="5514975" cy="4572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Included in the balances due from clients and brokers are non-performing accounts as follows:</a:t>
          </a:r>
        </a:p>
      </xdr:txBody>
    </xdr:sp>
    <xdr:clientData/>
  </xdr:twoCellAnchor>
  <xdr:twoCellAnchor>
    <xdr:from>
      <xdr:col>1</xdr:col>
      <xdr:colOff>19050</xdr:colOff>
      <xdr:row>283</xdr:row>
      <xdr:rowOff>19050</xdr:rowOff>
    </xdr:from>
    <xdr:to>
      <xdr:col>10</xdr:col>
      <xdr:colOff>76200</xdr:colOff>
      <xdr:row>287</xdr:row>
      <xdr:rowOff>0</xdr:rowOff>
    </xdr:to>
    <xdr:sp>
      <xdr:nvSpPr>
        <xdr:cNvPr id="5" name="Text 116"/>
        <xdr:cNvSpPr txBox="1">
          <a:spLocks noChangeArrowheads="1"/>
        </xdr:cNvSpPr>
      </xdr:nvSpPr>
      <xdr:spPr>
        <a:xfrm>
          <a:off x="400050" y="53178075"/>
          <a:ext cx="5572125" cy="78105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These represent amount receivable from margin clients,  non-margin clients and outstanding contracts entered into on behalf of clients where settlement via the Central Depository System has yet to be made, and amount receivable from provision of corporate financial services.</a:t>
          </a:r>
        </a:p>
      </xdr:txBody>
    </xdr:sp>
    <xdr:clientData/>
  </xdr:twoCellAnchor>
  <xdr:twoCellAnchor>
    <xdr:from>
      <xdr:col>2</xdr:col>
      <xdr:colOff>9525</xdr:colOff>
      <xdr:row>260</xdr:row>
      <xdr:rowOff>66675</xdr:rowOff>
    </xdr:from>
    <xdr:to>
      <xdr:col>10</xdr:col>
      <xdr:colOff>76200</xdr:colOff>
      <xdr:row>267</xdr:row>
      <xdr:rowOff>57150</xdr:rowOff>
    </xdr:to>
    <xdr:sp>
      <xdr:nvSpPr>
        <xdr:cNvPr id="6" name="Text 116"/>
        <xdr:cNvSpPr txBox="1">
          <a:spLocks noChangeArrowheads="1"/>
        </xdr:cNvSpPr>
      </xdr:nvSpPr>
      <xdr:spPr>
        <a:xfrm>
          <a:off x="695325" y="49187100"/>
          <a:ext cx="5276850" cy="1152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As of 31 March 2006, the classification of loans by economic purpose was defined by the ultimate purpose of the lending. With effect from 1 April 2006, BNM implemented a new definition whereby the loans are now being classified according to the principal activities of the borrowers. BNM has fixed the deadline of 30 September 2006 for the restropective restatement of comparative figures. As such the comparative figures as of 31 March 2006 have not been restated to conform with the current quarter's presentation.</a:t>
          </a:r>
        </a:p>
      </xdr:txBody>
    </xdr:sp>
    <xdr:clientData/>
  </xdr:twoCellAnchor>
  <xdr:twoCellAnchor>
    <xdr:from>
      <xdr:col>2</xdr:col>
      <xdr:colOff>0</xdr:colOff>
      <xdr:row>166</xdr:row>
      <xdr:rowOff>171450</xdr:rowOff>
    </xdr:from>
    <xdr:to>
      <xdr:col>9</xdr:col>
      <xdr:colOff>1057275</xdr:colOff>
      <xdr:row>174</xdr:row>
      <xdr:rowOff>28575</xdr:rowOff>
    </xdr:to>
    <xdr:sp>
      <xdr:nvSpPr>
        <xdr:cNvPr id="7" name="Text 116"/>
        <xdr:cNvSpPr txBox="1">
          <a:spLocks noChangeArrowheads="1"/>
        </xdr:cNvSpPr>
      </xdr:nvSpPr>
      <xdr:spPr>
        <a:xfrm>
          <a:off x="685800" y="31508700"/>
          <a:ext cx="5181600" cy="15240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As of 31 March 2006, the classification of loans by economic purpose was defined by the ultimate purpose of the lending. With effect from 1 April 2006, BNM implemented a new definition whereby the loans are now being classified according to the principal activities of the borrowers. BNM has fixed the deadline of 30 September 2006 for the restropective restatement of comparative figures. As such the comparative figures as of 31 March 2006 have not been restated to conform with the current quarter's presentation.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371475</xdr:colOff>
      <xdr:row>387</xdr:row>
      <xdr:rowOff>66675</xdr:rowOff>
    </xdr:from>
    <xdr:to>
      <xdr:col>10</xdr:col>
      <xdr:colOff>47625</xdr:colOff>
      <xdr:row>390</xdr:row>
      <xdr:rowOff>142875</xdr:rowOff>
    </xdr:to>
    <xdr:sp>
      <xdr:nvSpPr>
        <xdr:cNvPr id="8" name="Text 116"/>
        <xdr:cNvSpPr txBox="1">
          <a:spLocks noChangeArrowheads="1"/>
        </xdr:cNvSpPr>
      </xdr:nvSpPr>
      <xdr:spPr>
        <a:xfrm>
          <a:off x="371475" y="72009000"/>
          <a:ext cx="5572125" cy="6762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These mainly relate to amounts payable to margin clients, non-margin clients and outstanding contracts entered into on behalf of clients where settlement via the Central Depository System have yet to be made.</a:t>
          </a:r>
        </a:p>
      </xdr:txBody>
    </xdr:sp>
    <xdr:clientData/>
  </xdr:twoCellAnchor>
  <xdr:twoCellAnchor>
    <xdr:from>
      <xdr:col>0</xdr:col>
      <xdr:colOff>371475</xdr:colOff>
      <xdr:row>391</xdr:row>
      <xdr:rowOff>38100</xdr:rowOff>
    </xdr:from>
    <xdr:to>
      <xdr:col>10</xdr:col>
      <xdr:colOff>47625</xdr:colOff>
      <xdr:row>394</xdr:row>
      <xdr:rowOff>114300</xdr:rowOff>
    </xdr:to>
    <xdr:sp>
      <xdr:nvSpPr>
        <xdr:cNvPr id="9" name="Text 116"/>
        <xdr:cNvSpPr txBox="1">
          <a:spLocks noChangeArrowheads="1"/>
        </xdr:cNvSpPr>
      </xdr:nvSpPr>
      <xdr:spPr>
        <a:xfrm>
          <a:off x="371475" y="72780525"/>
          <a:ext cx="5572125" cy="6762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Group's normal trade credit terms for trade payable for non-margin client is 3 market day according to Bursa Malaysia Securities Berhad's FDSS trading rules. The credit terms of other payables are assessed and approved on a case-by-case basis.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54"/>
  <sheetViews>
    <sheetView showGridLines="0" tabSelected="1" workbookViewId="0" topLeftCell="A1">
      <selection activeCell="E110" sqref="E110"/>
    </sheetView>
  </sheetViews>
  <sheetFormatPr defaultColWidth="9.140625" defaultRowHeight="12.75"/>
  <cols>
    <col min="1" max="1" width="5.140625" style="48" customWidth="1"/>
    <col min="2" max="2" width="4.57421875" style="48" customWidth="1"/>
    <col min="3" max="5" width="9.140625" style="48" customWidth="1"/>
    <col min="6" max="6" width="9.57421875" style="48" customWidth="1"/>
    <col min="7" max="7" width="13.7109375" style="78" customWidth="1"/>
    <col min="8" max="8" width="1.421875" style="78" customWidth="1"/>
    <col min="9" max="9" width="13.7109375" style="92" customWidth="1"/>
    <col min="10" max="10" width="1.8515625" style="78" customWidth="1"/>
    <col min="11" max="11" width="13.7109375" style="78" customWidth="1"/>
    <col min="12" max="12" width="1.421875" style="78" customWidth="1"/>
    <col min="13" max="13" width="13.7109375" style="92" customWidth="1"/>
    <col min="14" max="16384" width="9.140625" style="48" customWidth="1"/>
  </cols>
  <sheetData>
    <row r="1" spans="1:13" ht="15.75">
      <c r="A1" s="55"/>
      <c r="B1" s="55"/>
      <c r="C1" s="55"/>
      <c r="D1" s="55"/>
      <c r="E1" s="55"/>
      <c r="F1" s="55"/>
      <c r="G1" s="77"/>
      <c r="H1" s="77"/>
      <c r="I1" s="77"/>
      <c r="J1" s="77"/>
      <c r="K1" s="77"/>
      <c r="M1" s="78"/>
    </row>
    <row r="2" spans="1:13" ht="15.75">
      <c r="A2" s="47" t="s">
        <v>66</v>
      </c>
      <c r="B2" s="47" t="s">
        <v>320</v>
      </c>
      <c r="I2" s="78"/>
      <c r="M2" s="78"/>
    </row>
    <row r="3" spans="9:13" ht="15.75">
      <c r="I3" s="78"/>
      <c r="M3" s="78"/>
    </row>
    <row r="4" spans="1:13" ht="15.75">
      <c r="A4" s="47" t="s">
        <v>332</v>
      </c>
      <c r="B4" s="47" t="s">
        <v>67</v>
      </c>
      <c r="C4" s="47"/>
      <c r="I4" s="78"/>
      <c r="M4" s="78"/>
    </row>
    <row r="5" spans="1:13" ht="15.75">
      <c r="A5" s="47"/>
      <c r="B5" s="47"/>
      <c r="C5" s="47"/>
      <c r="I5" s="78"/>
      <c r="M5" s="78"/>
    </row>
    <row r="6" spans="1:13" ht="15.75">
      <c r="A6" s="47"/>
      <c r="B6" s="47"/>
      <c r="C6" s="47"/>
      <c r="G6" s="137" t="s">
        <v>251</v>
      </c>
      <c r="H6" s="137"/>
      <c r="I6" s="137"/>
      <c r="J6" s="79"/>
      <c r="K6" s="138" t="s">
        <v>252</v>
      </c>
      <c r="L6" s="138"/>
      <c r="M6" s="138"/>
    </row>
    <row r="7" spans="1:13" ht="15.75">
      <c r="A7" s="47"/>
      <c r="B7" s="47"/>
      <c r="C7" s="47"/>
      <c r="G7" s="50" t="s">
        <v>344</v>
      </c>
      <c r="H7" s="50"/>
      <c r="I7" s="50" t="s">
        <v>246</v>
      </c>
      <c r="J7" s="79"/>
      <c r="K7" s="50" t="s">
        <v>344</v>
      </c>
      <c r="L7" s="50"/>
      <c r="M7" s="50" t="s">
        <v>246</v>
      </c>
    </row>
    <row r="8" spans="2:13" ht="15.75">
      <c r="B8" s="80" t="s">
        <v>3</v>
      </c>
      <c r="G8" s="51" t="s">
        <v>0</v>
      </c>
      <c r="H8" s="51"/>
      <c r="I8" s="51" t="s">
        <v>0</v>
      </c>
      <c r="J8" s="79"/>
      <c r="K8" s="51" t="s">
        <v>0</v>
      </c>
      <c r="L8" s="51"/>
      <c r="M8" s="51" t="s">
        <v>0</v>
      </c>
    </row>
    <row r="9" spans="7:13" ht="15.75">
      <c r="G9" s="81"/>
      <c r="H9" s="81"/>
      <c r="I9" s="81"/>
      <c r="K9" s="81"/>
      <c r="L9" s="81"/>
      <c r="M9" s="81"/>
    </row>
    <row r="10" spans="2:13" ht="15.75">
      <c r="B10" s="48" t="s">
        <v>68</v>
      </c>
      <c r="G10" s="79"/>
      <c r="I10" s="78"/>
      <c r="K10" s="79"/>
      <c r="M10" s="78"/>
    </row>
    <row r="11" spans="2:13" ht="15.75">
      <c r="B11" s="82" t="s">
        <v>69</v>
      </c>
      <c r="C11" s="83"/>
      <c r="D11" s="83"/>
      <c r="E11" s="83"/>
      <c r="G11" s="79"/>
      <c r="I11" s="78"/>
      <c r="K11" s="79"/>
      <c r="M11" s="78"/>
    </row>
    <row r="12" spans="2:13" ht="15.75">
      <c r="B12" s="48" t="s">
        <v>408</v>
      </c>
      <c r="G12" s="79">
        <v>184054</v>
      </c>
      <c r="I12" s="78">
        <v>205640</v>
      </c>
      <c r="K12" s="79">
        <v>184054</v>
      </c>
      <c r="M12" s="78">
        <v>205640</v>
      </c>
    </row>
    <row r="13" spans="2:13" ht="15.75">
      <c r="B13" s="84" t="s">
        <v>70</v>
      </c>
      <c r="G13" s="85">
        <v>31390</v>
      </c>
      <c r="H13" s="77"/>
      <c r="I13" s="86">
        <v>12318</v>
      </c>
      <c r="K13" s="85">
        <v>31390</v>
      </c>
      <c r="M13" s="86">
        <v>12318</v>
      </c>
    </row>
    <row r="14" spans="2:13" ht="15.75">
      <c r="B14" s="84"/>
      <c r="G14" s="79">
        <f>SUM(G12:G13)</f>
        <v>215444</v>
      </c>
      <c r="I14" s="78">
        <f>SUM(I12:I13)</f>
        <v>217958</v>
      </c>
      <c r="K14" s="79">
        <f>SUM(K12:K13)</f>
        <v>215444</v>
      </c>
      <c r="M14" s="78">
        <f>SUM(M12:M13)</f>
        <v>217958</v>
      </c>
    </row>
    <row r="15" spans="2:13" ht="15.75">
      <c r="B15" s="48" t="s">
        <v>71</v>
      </c>
      <c r="G15" s="79"/>
      <c r="I15" s="78"/>
      <c r="K15" s="79"/>
      <c r="M15" s="78"/>
    </row>
    <row r="16" spans="2:13" ht="15.75">
      <c r="B16" s="48" t="s">
        <v>72</v>
      </c>
      <c r="G16" s="79">
        <v>32533</v>
      </c>
      <c r="I16" s="78">
        <v>17754</v>
      </c>
      <c r="K16" s="79">
        <v>32533</v>
      </c>
      <c r="M16" s="78">
        <v>17754</v>
      </c>
    </row>
    <row r="17" spans="2:13" ht="15.75">
      <c r="B17" s="48" t="s">
        <v>73</v>
      </c>
      <c r="G17" s="79">
        <v>243</v>
      </c>
      <c r="I17" s="78">
        <v>0</v>
      </c>
      <c r="K17" s="79">
        <v>243</v>
      </c>
      <c r="M17" s="78">
        <v>0</v>
      </c>
    </row>
    <row r="18" spans="2:13" ht="15.75">
      <c r="B18" s="48" t="s">
        <v>74</v>
      </c>
      <c r="G18" s="79">
        <v>8316</v>
      </c>
      <c r="I18" s="78">
        <v>9703</v>
      </c>
      <c r="K18" s="79">
        <v>8316</v>
      </c>
      <c r="M18" s="78">
        <v>9703</v>
      </c>
    </row>
    <row r="19" spans="2:13" ht="15.75">
      <c r="B19" s="48" t="s">
        <v>75</v>
      </c>
      <c r="G19" s="79">
        <v>15336</v>
      </c>
      <c r="I19" s="78">
        <v>13210</v>
      </c>
      <c r="K19" s="79">
        <v>15336</v>
      </c>
      <c r="M19" s="78">
        <v>13210</v>
      </c>
    </row>
    <row r="20" spans="2:13" ht="15.75">
      <c r="B20" s="48" t="s">
        <v>76</v>
      </c>
      <c r="G20" s="87">
        <v>1710</v>
      </c>
      <c r="H20" s="88"/>
      <c r="I20" s="89">
        <v>3362</v>
      </c>
      <c r="J20" s="88"/>
      <c r="K20" s="87">
        <v>1710</v>
      </c>
      <c r="L20" s="88"/>
      <c r="M20" s="89">
        <v>3362</v>
      </c>
    </row>
    <row r="21" spans="7:13" ht="15.75">
      <c r="G21" s="79">
        <f>SUM(G14:G20)</f>
        <v>273582</v>
      </c>
      <c r="I21" s="78">
        <f>SUM(I14:I20)</f>
        <v>261987</v>
      </c>
      <c r="K21" s="79">
        <f>SUM(K14:K20)</f>
        <v>273582</v>
      </c>
      <c r="M21" s="78">
        <f>SUM(M14:M20)</f>
        <v>261987</v>
      </c>
    </row>
    <row r="22" spans="2:13" ht="15.75">
      <c r="B22" s="48" t="s">
        <v>259</v>
      </c>
      <c r="G22" s="79"/>
      <c r="I22" s="78"/>
      <c r="K22" s="79"/>
      <c r="M22" s="78"/>
    </row>
    <row r="23" spans="2:13" ht="15.75">
      <c r="B23" s="48" t="s">
        <v>458</v>
      </c>
      <c r="G23" s="79">
        <v>16853</v>
      </c>
      <c r="I23" s="78">
        <v>6967</v>
      </c>
      <c r="K23" s="79">
        <v>16853</v>
      </c>
      <c r="M23" s="78">
        <v>6967</v>
      </c>
    </row>
    <row r="24" spans="2:13" ht="15.75">
      <c r="B24" s="48" t="s">
        <v>302</v>
      </c>
      <c r="G24" s="79">
        <v>-15876</v>
      </c>
      <c r="I24" s="78">
        <v>-13602</v>
      </c>
      <c r="K24" s="79">
        <v>-15876</v>
      </c>
      <c r="M24" s="78">
        <v>-13602</v>
      </c>
    </row>
    <row r="25" spans="7:13" ht="16.5" thickBot="1">
      <c r="G25" s="90">
        <f>SUM(G21:G24)</f>
        <v>274559</v>
      </c>
      <c r="I25" s="91">
        <f>SUM(I21:I24)</f>
        <v>255352</v>
      </c>
      <c r="K25" s="90">
        <f>SUM(K21:K24)</f>
        <v>274559</v>
      </c>
      <c r="M25" s="91">
        <f>SUM(M21:M24)</f>
        <v>255352</v>
      </c>
    </row>
    <row r="26" spans="9:13" ht="16.5" thickTop="1">
      <c r="I26" s="78"/>
      <c r="M26" s="78"/>
    </row>
    <row r="27" ht="15.75">
      <c r="M27" s="78"/>
    </row>
    <row r="29" spans="1:2" ht="15.75">
      <c r="A29" s="47" t="s">
        <v>333</v>
      </c>
      <c r="B29" s="47" t="s">
        <v>334</v>
      </c>
    </row>
    <row r="30" spans="7:13" ht="15.75">
      <c r="G30" s="137" t="s">
        <v>251</v>
      </c>
      <c r="H30" s="137"/>
      <c r="I30" s="137"/>
      <c r="J30" s="79"/>
      <c r="K30" s="138" t="s">
        <v>252</v>
      </c>
      <c r="L30" s="138"/>
      <c r="M30" s="138"/>
    </row>
    <row r="31" spans="7:13" ht="15.75">
      <c r="G31" s="50" t="s">
        <v>344</v>
      </c>
      <c r="H31" s="50"/>
      <c r="I31" s="50" t="s">
        <v>246</v>
      </c>
      <c r="J31" s="79"/>
      <c r="K31" s="50" t="s">
        <v>344</v>
      </c>
      <c r="L31" s="50"/>
      <c r="M31" s="50" t="s">
        <v>246</v>
      </c>
    </row>
    <row r="32" spans="2:13" ht="15.75">
      <c r="B32" s="80" t="s">
        <v>3</v>
      </c>
      <c r="G32" s="51" t="s">
        <v>0</v>
      </c>
      <c r="H32" s="51"/>
      <c r="I32" s="51" t="s">
        <v>0</v>
      </c>
      <c r="J32" s="79"/>
      <c r="K32" s="51" t="s">
        <v>0</v>
      </c>
      <c r="L32" s="51"/>
      <c r="M32" s="51" t="s">
        <v>0</v>
      </c>
    </row>
    <row r="33" spans="9:13" ht="15.75">
      <c r="I33" s="78"/>
      <c r="M33" s="78"/>
    </row>
    <row r="34" spans="2:13" ht="15.75">
      <c r="B34" s="48" t="s">
        <v>77</v>
      </c>
      <c r="I34" s="78"/>
      <c r="M34" s="78"/>
    </row>
    <row r="35" spans="2:13" ht="15.75">
      <c r="B35" s="48" t="s">
        <v>78</v>
      </c>
      <c r="G35" s="79">
        <v>4747</v>
      </c>
      <c r="I35" s="78">
        <v>1467</v>
      </c>
      <c r="K35" s="79">
        <v>4747</v>
      </c>
      <c r="M35" s="78">
        <v>1467</v>
      </c>
    </row>
    <row r="36" spans="2:13" ht="15.75">
      <c r="B36" s="48" t="s">
        <v>1</v>
      </c>
      <c r="G36" s="79">
        <v>102246</v>
      </c>
      <c r="I36" s="78">
        <v>100567</v>
      </c>
      <c r="K36" s="79">
        <v>102246</v>
      </c>
      <c r="M36" s="78">
        <v>100567</v>
      </c>
    </row>
    <row r="37" spans="2:13" ht="15.75">
      <c r="B37" s="48" t="s">
        <v>253</v>
      </c>
      <c r="G37" s="79">
        <v>3274</v>
      </c>
      <c r="H37" s="88"/>
      <c r="I37" s="88">
        <v>4124</v>
      </c>
      <c r="J37" s="88"/>
      <c r="K37" s="93">
        <v>3274</v>
      </c>
      <c r="L37" s="88"/>
      <c r="M37" s="88">
        <v>4124</v>
      </c>
    </row>
    <row r="38" spans="2:13" ht="15.75">
      <c r="B38" s="48" t="s">
        <v>398</v>
      </c>
      <c r="G38" s="79">
        <v>2493</v>
      </c>
      <c r="H38" s="88"/>
      <c r="I38" s="88">
        <v>0</v>
      </c>
      <c r="J38" s="88"/>
      <c r="K38" s="93">
        <v>2493</v>
      </c>
      <c r="L38" s="88"/>
      <c r="M38" s="88">
        <v>0</v>
      </c>
    </row>
    <row r="39" spans="2:13" ht="15.75">
      <c r="B39" s="48" t="s">
        <v>79</v>
      </c>
      <c r="G39" s="79">
        <v>12805</v>
      </c>
      <c r="H39" s="88"/>
      <c r="I39" s="88">
        <v>11320</v>
      </c>
      <c r="J39" s="88"/>
      <c r="K39" s="93">
        <v>12805</v>
      </c>
      <c r="L39" s="88"/>
      <c r="M39" s="88">
        <v>11320</v>
      </c>
    </row>
    <row r="40" spans="2:13" ht="15.75">
      <c r="B40" s="48" t="s">
        <v>76</v>
      </c>
      <c r="G40" s="93">
        <v>15962</v>
      </c>
      <c r="H40" s="88"/>
      <c r="I40" s="88">
        <v>6630</v>
      </c>
      <c r="J40" s="88"/>
      <c r="K40" s="93">
        <v>15962</v>
      </c>
      <c r="L40" s="88"/>
      <c r="M40" s="88">
        <v>6630</v>
      </c>
    </row>
    <row r="41" spans="7:13" ht="16.5" thickBot="1">
      <c r="G41" s="90">
        <f>SUM(G34:G40)</f>
        <v>141527</v>
      </c>
      <c r="H41" s="88"/>
      <c r="I41" s="94">
        <f>SUM(I34:I40)</f>
        <v>124108</v>
      </c>
      <c r="K41" s="90">
        <f>SUM(K34:K40)</f>
        <v>141527</v>
      </c>
      <c r="M41" s="91">
        <f>SUM(M34:M40)</f>
        <v>124108</v>
      </c>
    </row>
    <row r="42" ht="16.5" thickTop="1">
      <c r="I42" s="78"/>
    </row>
    <row r="44" spans="1:2" ht="15.75">
      <c r="A44" s="47" t="s">
        <v>321</v>
      </c>
      <c r="B44" s="47" t="s">
        <v>80</v>
      </c>
    </row>
    <row r="45" spans="7:13" ht="15.75">
      <c r="G45" s="137" t="s">
        <v>251</v>
      </c>
      <c r="H45" s="137"/>
      <c r="I45" s="137"/>
      <c r="J45" s="79"/>
      <c r="K45" s="137" t="s">
        <v>252</v>
      </c>
      <c r="L45" s="137"/>
      <c r="M45" s="137"/>
    </row>
    <row r="46" spans="7:13" ht="15.75">
      <c r="G46" s="50" t="s">
        <v>344</v>
      </c>
      <c r="H46" s="50"/>
      <c r="I46" s="50" t="s">
        <v>246</v>
      </c>
      <c r="J46" s="51"/>
      <c r="K46" s="50" t="s">
        <v>344</v>
      </c>
      <c r="L46" s="50"/>
      <c r="M46" s="50" t="s">
        <v>246</v>
      </c>
    </row>
    <row r="47" spans="2:13" ht="15.75">
      <c r="B47" s="80" t="s">
        <v>3</v>
      </c>
      <c r="G47" s="51" t="s">
        <v>0</v>
      </c>
      <c r="H47" s="51"/>
      <c r="I47" s="51" t="s">
        <v>0</v>
      </c>
      <c r="J47" s="51"/>
      <c r="K47" s="51" t="s">
        <v>0</v>
      </c>
      <c r="L47" s="51"/>
      <c r="M47" s="51" t="s">
        <v>0</v>
      </c>
    </row>
    <row r="48" spans="9:13" ht="15.75">
      <c r="I48" s="78"/>
      <c r="M48" s="78"/>
    </row>
    <row r="49" spans="2:13" ht="15.75">
      <c r="B49" s="48" t="s">
        <v>21</v>
      </c>
      <c r="C49" s="52" t="s">
        <v>81</v>
      </c>
      <c r="I49" s="78"/>
      <c r="M49" s="78"/>
    </row>
    <row r="50" spans="3:13" ht="15.75">
      <c r="C50" s="48" t="s">
        <v>82</v>
      </c>
      <c r="G50" s="79">
        <v>8475</v>
      </c>
      <c r="I50" s="78">
        <v>12069</v>
      </c>
      <c r="K50" s="79">
        <v>8475</v>
      </c>
      <c r="M50" s="78">
        <v>12069</v>
      </c>
    </row>
    <row r="51" spans="3:13" ht="15.75">
      <c r="C51" s="48" t="s">
        <v>83</v>
      </c>
      <c r="G51" s="79">
        <v>7507</v>
      </c>
      <c r="I51" s="78">
        <v>5092</v>
      </c>
      <c r="K51" s="79">
        <v>7507</v>
      </c>
      <c r="M51" s="78">
        <v>5092</v>
      </c>
    </row>
    <row r="52" spans="3:13" ht="15.75">
      <c r="C52" s="48" t="s">
        <v>84</v>
      </c>
      <c r="G52" s="79">
        <v>1914</v>
      </c>
      <c r="I52" s="78">
        <v>3282</v>
      </c>
      <c r="K52" s="79">
        <v>1914</v>
      </c>
      <c r="M52" s="78">
        <v>3282</v>
      </c>
    </row>
    <row r="53" spans="3:13" ht="15.75">
      <c r="C53" s="48" t="s">
        <v>85</v>
      </c>
      <c r="G53" s="79">
        <v>1745</v>
      </c>
      <c r="I53" s="78">
        <v>3111</v>
      </c>
      <c r="K53" s="79">
        <v>1745</v>
      </c>
      <c r="M53" s="78">
        <v>3111</v>
      </c>
    </row>
    <row r="54" spans="3:13" ht="15.75">
      <c r="C54" s="48" t="s">
        <v>86</v>
      </c>
      <c r="G54" s="79">
        <v>77</v>
      </c>
      <c r="I54" s="78">
        <v>879</v>
      </c>
      <c r="K54" s="79">
        <v>77</v>
      </c>
      <c r="M54" s="78">
        <v>879</v>
      </c>
    </row>
    <row r="55" spans="3:13" ht="15.75">
      <c r="C55" s="48" t="s">
        <v>399</v>
      </c>
      <c r="G55" s="79">
        <v>7031</v>
      </c>
      <c r="I55" s="78">
        <v>4883</v>
      </c>
      <c r="K55" s="79">
        <v>7031</v>
      </c>
      <c r="M55" s="78">
        <v>4883</v>
      </c>
    </row>
    <row r="56" spans="3:13" ht="15.75">
      <c r="C56" s="48" t="s">
        <v>260</v>
      </c>
      <c r="G56" s="79">
        <v>3194</v>
      </c>
      <c r="I56" s="78">
        <v>4155</v>
      </c>
      <c r="K56" s="79">
        <v>3194</v>
      </c>
      <c r="M56" s="78">
        <v>4155</v>
      </c>
    </row>
    <row r="57" spans="3:13" ht="15.75">
      <c r="C57" s="48" t="s">
        <v>400</v>
      </c>
      <c r="G57" s="79">
        <v>3113</v>
      </c>
      <c r="I57" s="78">
        <v>1816</v>
      </c>
      <c r="K57" s="79">
        <v>3113</v>
      </c>
      <c r="M57" s="78">
        <v>1816</v>
      </c>
    </row>
    <row r="58" spans="3:13" ht="15.75">
      <c r="C58" s="48" t="s">
        <v>401</v>
      </c>
      <c r="G58" s="79">
        <v>3283</v>
      </c>
      <c r="I58" s="78">
        <v>3505</v>
      </c>
      <c r="K58" s="79">
        <v>3283</v>
      </c>
      <c r="M58" s="78">
        <v>3505</v>
      </c>
    </row>
    <row r="59" spans="3:13" ht="15.75">
      <c r="C59" s="48" t="s">
        <v>87</v>
      </c>
      <c r="G59" s="79">
        <v>3189</v>
      </c>
      <c r="I59" s="78">
        <v>2350</v>
      </c>
      <c r="K59" s="79">
        <v>3189</v>
      </c>
      <c r="M59" s="78">
        <v>2350</v>
      </c>
    </row>
    <row r="60" spans="7:13" ht="15.75">
      <c r="G60" s="95">
        <f>SUM(G50:G59)</f>
        <v>39528</v>
      </c>
      <c r="I60" s="96">
        <f>SUM(I50:I59)</f>
        <v>41142</v>
      </c>
      <c r="K60" s="95">
        <f>SUM(K50:K59)</f>
        <v>39528</v>
      </c>
      <c r="M60" s="96">
        <f>SUM(M50:M59)</f>
        <v>41142</v>
      </c>
    </row>
    <row r="61" spans="7:13" ht="15.75">
      <c r="G61" s="79"/>
      <c r="I61" s="78"/>
      <c r="K61" s="79"/>
      <c r="M61" s="78"/>
    </row>
    <row r="62" spans="2:13" ht="15.75">
      <c r="B62" s="48" t="s">
        <v>24</v>
      </c>
      <c r="C62" s="48" t="s">
        <v>416</v>
      </c>
      <c r="G62" s="79"/>
      <c r="I62" s="78"/>
      <c r="K62" s="79"/>
      <c r="M62" s="78"/>
    </row>
    <row r="63" spans="3:11" ht="15.75">
      <c r="C63" s="52" t="s">
        <v>303</v>
      </c>
      <c r="G63" s="79"/>
      <c r="K63" s="79"/>
    </row>
    <row r="64" spans="3:13" ht="15.75">
      <c r="C64" s="48" t="s">
        <v>417</v>
      </c>
      <c r="G64" s="79"/>
      <c r="K64" s="79"/>
      <c r="M64" s="78"/>
    </row>
    <row r="65" spans="3:13" ht="15.75">
      <c r="C65" s="48" t="s">
        <v>418</v>
      </c>
      <c r="G65" s="79">
        <v>288</v>
      </c>
      <c r="I65" s="78">
        <v>4147</v>
      </c>
      <c r="K65" s="79">
        <v>288</v>
      </c>
      <c r="M65" s="78">
        <v>4147</v>
      </c>
    </row>
    <row r="66" spans="3:13" ht="15.75">
      <c r="C66" s="48" t="s">
        <v>420</v>
      </c>
      <c r="G66" s="79">
        <v>9249</v>
      </c>
      <c r="I66" s="78">
        <v>7422</v>
      </c>
      <c r="K66" s="79">
        <v>9249</v>
      </c>
      <c r="M66" s="78">
        <v>7422</v>
      </c>
    </row>
    <row r="67" spans="3:13" ht="15.75">
      <c r="C67" s="48" t="s">
        <v>419</v>
      </c>
      <c r="G67" s="79">
        <v>-756</v>
      </c>
      <c r="I67" s="78">
        <v>-1086</v>
      </c>
      <c r="K67" s="79">
        <v>-756</v>
      </c>
      <c r="M67" s="78">
        <v>-1086</v>
      </c>
    </row>
    <row r="68" spans="3:13" ht="15.75">
      <c r="C68" s="97" t="s">
        <v>402</v>
      </c>
      <c r="D68" s="97"/>
      <c r="E68" s="97"/>
      <c r="G68" s="79"/>
      <c r="I68" s="78"/>
      <c r="K68" s="79"/>
      <c r="M68" s="78"/>
    </row>
    <row r="69" spans="3:13" ht="15.75">
      <c r="C69" s="97" t="s">
        <v>403</v>
      </c>
      <c r="D69" s="97"/>
      <c r="E69" s="97"/>
      <c r="G69" s="79">
        <v>714</v>
      </c>
      <c r="I69" s="78">
        <v>-1007</v>
      </c>
      <c r="K69" s="79">
        <v>714</v>
      </c>
      <c r="M69" s="78">
        <v>-1007</v>
      </c>
    </row>
    <row r="70" spans="3:13" ht="15.75">
      <c r="C70" s="97" t="s">
        <v>404</v>
      </c>
      <c r="D70" s="97"/>
      <c r="E70" s="97"/>
      <c r="G70" s="79">
        <v>890</v>
      </c>
      <c r="I70" s="78">
        <v>890</v>
      </c>
      <c r="K70" s="79">
        <v>890</v>
      </c>
      <c r="M70" s="78">
        <v>890</v>
      </c>
    </row>
    <row r="71" spans="3:13" ht="15.75">
      <c r="C71" s="97"/>
      <c r="D71" s="97"/>
      <c r="E71" s="97"/>
      <c r="G71" s="79"/>
      <c r="I71" s="78"/>
      <c r="K71" s="79"/>
      <c r="M71" s="78"/>
    </row>
    <row r="72" spans="3:13" ht="15.75">
      <c r="C72" s="98" t="s">
        <v>405</v>
      </c>
      <c r="G72" s="79"/>
      <c r="I72" s="78"/>
      <c r="K72" s="79"/>
      <c r="M72" s="78"/>
    </row>
    <row r="73" spans="3:13" ht="15.75">
      <c r="C73" s="97" t="s">
        <v>88</v>
      </c>
      <c r="G73" s="79">
        <v>1991</v>
      </c>
      <c r="I73" s="78">
        <v>1737</v>
      </c>
      <c r="K73" s="79">
        <v>1991</v>
      </c>
      <c r="M73" s="78">
        <v>1737</v>
      </c>
    </row>
    <row r="74" spans="7:13" ht="15.75">
      <c r="G74" s="95">
        <f>SUM(G64:G73)</f>
        <v>12376</v>
      </c>
      <c r="I74" s="96">
        <f>SUM(I64:I73)</f>
        <v>12103</v>
      </c>
      <c r="K74" s="95">
        <f>SUM(K64:K73)</f>
        <v>12376</v>
      </c>
      <c r="M74" s="96">
        <f>SUM(M64:M73)</f>
        <v>12103</v>
      </c>
    </row>
    <row r="75" spans="7:11" ht="15.75">
      <c r="G75" s="79"/>
      <c r="I75" s="78"/>
      <c r="K75" s="79"/>
    </row>
    <row r="76" spans="2:11" ht="15.75">
      <c r="B76" s="48" t="s">
        <v>55</v>
      </c>
      <c r="C76" s="52" t="s">
        <v>89</v>
      </c>
      <c r="G76" s="99"/>
      <c r="K76" s="99"/>
    </row>
    <row r="77" spans="3:13" ht="15.75">
      <c r="C77" s="48" t="s">
        <v>421</v>
      </c>
      <c r="G77" s="99"/>
      <c r="I77" s="78"/>
      <c r="K77" s="99"/>
      <c r="M77" s="78"/>
    </row>
    <row r="78" spans="3:13" ht="15.75">
      <c r="C78" s="48" t="s">
        <v>335</v>
      </c>
      <c r="G78" s="79">
        <v>4866</v>
      </c>
      <c r="I78" s="78">
        <v>4940</v>
      </c>
      <c r="K78" s="79">
        <v>4866</v>
      </c>
      <c r="M78" s="78">
        <v>4940</v>
      </c>
    </row>
    <row r="79" spans="3:13" ht="15.75">
      <c r="C79" s="48" t="s">
        <v>90</v>
      </c>
      <c r="G79" s="79">
        <v>2603</v>
      </c>
      <c r="I79" s="78">
        <v>88</v>
      </c>
      <c r="K79" s="79">
        <v>2603</v>
      </c>
      <c r="M79" s="78">
        <v>88</v>
      </c>
    </row>
    <row r="80" spans="3:13" ht="15.75">
      <c r="C80" s="48" t="s">
        <v>91</v>
      </c>
      <c r="G80" s="79">
        <v>128</v>
      </c>
      <c r="I80" s="78">
        <v>152</v>
      </c>
      <c r="K80" s="79">
        <v>128</v>
      </c>
      <c r="M80" s="78">
        <v>152</v>
      </c>
    </row>
    <row r="81" spans="3:13" ht="15.75">
      <c r="C81" s="48" t="s">
        <v>304</v>
      </c>
      <c r="G81" s="79"/>
      <c r="I81" s="78"/>
      <c r="K81" s="79"/>
      <c r="M81" s="78"/>
    </row>
    <row r="82" spans="3:13" ht="15.75">
      <c r="C82" s="48" t="s">
        <v>92</v>
      </c>
      <c r="G82" s="93">
        <v>159</v>
      </c>
      <c r="H82" s="88"/>
      <c r="I82" s="88">
        <v>578</v>
      </c>
      <c r="J82" s="88"/>
      <c r="K82" s="93">
        <v>159</v>
      </c>
      <c r="L82" s="88"/>
      <c r="M82" s="88">
        <v>578</v>
      </c>
    </row>
    <row r="83" spans="3:13" ht="15.75">
      <c r="C83" s="48" t="s">
        <v>406</v>
      </c>
      <c r="G83" s="93">
        <v>33</v>
      </c>
      <c r="H83" s="88"/>
      <c r="I83" s="88">
        <v>0</v>
      </c>
      <c r="J83" s="88"/>
      <c r="K83" s="93">
        <v>33</v>
      </c>
      <c r="L83" s="88"/>
      <c r="M83" s="88">
        <v>0</v>
      </c>
    </row>
    <row r="84" spans="3:13" ht="15.75">
      <c r="C84" s="48" t="s">
        <v>54</v>
      </c>
      <c r="G84" s="93">
        <v>3083</v>
      </c>
      <c r="H84" s="88"/>
      <c r="I84" s="88">
        <v>3524</v>
      </c>
      <c r="J84" s="88"/>
      <c r="K84" s="93">
        <v>3083</v>
      </c>
      <c r="L84" s="88"/>
      <c r="M84" s="88">
        <v>3524</v>
      </c>
    </row>
    <row r="85" spans="7:13" ht="15.75">
      <c r="G85" s="100">
        <f>SUM(G77:G84)</f>
        <v>10872</v>
      </c>
      <c r="I85" s="96">
        <f>SUM(I77:I84)</f>
        <v>9282</v>
      </c>
      <c r="K85" s="100">
        <f>SUM(K77:K84)</f>
        <v>10872</v>
      </c>
      <c r="M85" s="96">
        <f>SUM(M77:M84)</f>
        <v>9282</v>
      </c>
    </row>
    <row r="86" spans="7:13" ht="15.75">
      <c r="G86" s="79"/>
      <c r="I86" s="78"/>
      <c r="K86" s="79"/>
      <c r="M86" s="78"/>
    </row>
    <row r="87" spans="3:13" ht="16.5" thickBot="1">
      <c r="C87" s="48" t="s">
        <v>93</v>
      </c>
      <c r="G87" s="90">
        <f>+G85+G74+G60</f>
        <v>62776</v>
      </c>
      <c r="I87" s="90">
        <f>+I85+I74+I60</f>
        <v>62527</v>
      </c>
      <c r="K87" s="90">
        <f>+K85+K74+K60</f>
        <v>62776</v>
      </c>
      <c r="M87" s="90">
        <f>+M85+M74+M60</f>
        <v>62527</v>
      </c>
    </row>
    <row r="88" spans="9:13" ht="16.5" thickTop="1">
      <c r="I88" s="78"/>
      <c r="M88" s="78"/>
    </row>
    <row r="90" spans="1:4" ht="15.75">
      <c r="A90" s="75" t="s">
        <v>322</v>
      </c>
      <c r="B90" s="75" t="s">
        <v>94</v>
      </c>
      <c r="C90" s="76"/>
      <c r="D90" s="76"/>
    </row>
    <row r="91" spans="7:13" ht="15.75">
      <c r="G91" s="137" t="s">
        <v>251</v>
      </c>
      <c r="H91" s="137"/>
      <c r="I91" s="137"/>
      <c r="J91" s="79"/>
      <c r="K91" s="137" t="s">
        <v>252</v>
      </c>
      <c r="L91" s="137"/>
      <c r="M91" s="137"/>
    </row>
    <row r="92" spans="7:13" ht="15.75">
      <c r="G92" s="50" t="s">
        <v>344</v>
      </c>
      <c r="H92" s="50"/>
      <c r="I92" s="50" t="s">
        <v>246</v>
      </c>
      <c r="J92" s="51"/>
      <c r="K92" s="50" t="s">
        <v>344</v>
      </c>
      <c r="L92" s="50"/>
      <c r="M92" s="50" t="s">
        <v>246</v>
      </c>
    </row>
    <row r="93" spans="2:13" ht="15.75">
      <c r="B93" s="80" t="s">
        <v>3</v>
      </c>
      <c r="G93" s="51" t="s">
        <v>0</v>
      </c>
      <c r="H93" s="51"/>
      <c r="I93" s="51" t="s">
        <v>0</v>
      </c>
      <c r="J93" s="51"/>
      <c r="K93" s="51" t="s">
        <v>0</v>
      </c>
      <c r="L93" s="51"/>
      <c r="M93" s="51" t="s">
        <v>0</v>
      </c>
    </row>
    <row r="94" spans="9:13" ht="15.75">
      <c r="I94" s="88"/>
      <c r="J94" s="88"/>
      <c r="K94" s="88"/>
      <c r="L94" s="88"/>
      <c r="M94" s="88"/>
    </row>
    <row r="95" spans="2:13" ht="15.75">
      <c r="B95" s="52" t="s">
        <v>336</v>
      </c>
      <c r="C95" s="64"/>
      <c r="I95" s="88"/>
      <c r="J95" s="88"/>
      <c r="K95" s="88"/>
      <c r="L95" s="88"/>
      <c r="M95" s="88"/>
    </row>
    <row r="96" spans="2:13" ht="15.75">
      <c r="B96" s="48" t="s">
        <v>95</v>
      </c>
      <c r="G96" s="79">
        <v>50593</v>
      </c>
      <c r="I96" s="88">
        <v>43988</v>
      </c>
      <c r="J96" s="88"/>
      <c r="K96" s="93">
        <v>50593</v>
      </c>
      <c r="L96" s="88"/>
      <c r="M96" s="88">
        <v>43988</v>
      </c>
    </row>
    <row r="97" spans="2:13" ht="15.75">
      <c r="B97" s="48" t="s">
        <v>101</v>
      </c>
      <c r="G97" s="79">
        <v>7622</v>
      </c>
      <c r="I97" s="88">
        <v>6669</v>
      </c>
      <c r="J97" s="88"/>
      <c r="K97" s="93">
        <v>7622</v>
      </c>
      <c r="L97" s="88"/>
      <c r="M97" s="88">
        <v>6669</v>
      </c>
    </row>
    <row r="98" spans="2:13" ht="15.75">
      <c r="B98" s="48" t="s">
        <v>96</v>
      </c>
      <c r="G98" s="79">
        <v>11969</v>
      </c>
      <c r="I98" s="88">
        <v>5683</v>
      </c>
      <c r="J98" s="88"/>
      <c r="K98" s="93">
        <v>11969</v>
      </c>
      <c r="L98" s="88"/>
      <c r="M98" s="88">
        <v>5683</v>
      </c>
    </row>
    <row r="99" spans="7:13" ht="15.75">
      <c r="G99" s="95">
        <f>SUM(G96:G98)</f>
        <v>70184</v>
      </c>
      <c r="I99" s="101">
        <f>SUM(I96:I98)</f>
        <v>56340</v>
      </c>
      <c r="J99" s="88"/>
      <c r="K99" s="100">
        <f>SUM(K96:K98)</f>
        <v>70184</v>
      </c>
      <c r="L99" s="88"/>
      <c r="M99" s="101">
        <f>SUM(M96:M98)</f>
        <v>56340</v>
      </c>
    </row>
    <row r="100" spans="7:13" ht="15.75">
      <c r="G100" s="79"/>
      <c r="I100" s="88"/>
      <c r="J100" s="88"/>
      <c r="K100" s="93"/>
      <c r="L100" s="88"/>
      <c r="M100" s="88"/>
    </row>
    <row r="101" spans="2:13" ht="15.75">
      <c r="B101" s="52" t="s">
        <v>337</v>
      </c>
      <c r="G101" s="79"/>
      <c r="I101" s="88"/>
      <c r="J101" s="88"/>
      <c r="K101" s="93"/>
      <c r="L101" s="88"/>
      <c r="M101" s="88"/>
    </row>
    <row r="102" spans="2:13" ht="15.75">
      <c r="B102" s="48" t="s">
        <v>97</v>
      </c>
      <c r="G102" s="79">
        <v>8873</v>
      </c>
      <c r="I102" s="88">
        <v>8863</v>
      </c>
      <c r="J102" s="88"/>
      <c r="K102" s="93">
        <v>8873</v>
      </c>
      <c r="L102" s="88"/>
      <c r="M102" s="88">
        <v>8863</v>
      </c>
    </row>
    <row r="103" spans="2:13" ht="15.75">
      <c r="B103" s="48" t="s">
        <v>102</v>
      </c>
      <c r="G103" s="79">
        <v>6759</v>
      </c>
      <c r="I103" s="88">
        <v>6072</v>
      </c>
      <c r="J103" s="88"/>
      <c r="K103" s="93">
        <v>6759</v>
      </c>
      <c r="L103" s="88"/>
      <c r="M103" s="88">
        <v>6072</v>
      </c>
    </row>
    <row r="104" spans="2:13" ht="15.75">
      <c r="B104" s="48" t="s">
        <v>99</v>
      </c>
      <c r="G104" s="79">
        <v>1535</v>
      </c>
      <c r="I104" s="88">
        <v>1349</v>
      </c>
      <c r="J104" s="88"/>
      <c r="K104" s="93">
        <v>1535</v>
      </c>
      <c r="L104" s="88"/>
      <c r="M104" s="88">
        <v>1349</v>
      </c>
    </row>
    <row r="105" spans="2:13" ht="15.75">
      <c r="B105" s="48" t="s">
        <v>291</v>
      </c>
      <c r="G105" s="79">
        <v>2166</v>
      </c>
      <c r="I105" s="88">
        <v>1986</v>
      </c>
      <c r="J105" s="88"/>
      <c r="K105" s="93">
        <v>2166</v>
      </c>
      <c r="L105" s="88"/>
      <c r="M105" s="88">
        <v>1986</v>
      </c>
    </row>
    <row r="106" spans="2:13" ht="15.75">
      <c r="B106" s="48" t="s">
        <v>103</v>
      </c>
      <c r="G106" s="79">
        <v>8009</v>
      </c>
      <c r="I106" s="88">
        <v>5923</v>
      </c>
      <c r="J106" s="88"/>
      <c r="K106" s="93">
        <v>8009</v>
      </c>
      <c r="L106" s="88"/>
      <c r="M106" s="88">
        <v>5923</v>
      </c>
    </row>
    <row r="107" spans="2:13" ht="15.75">
      <c r="B107" s="48" t="s">
        <v>54</v>
      </c>
      <c r="G107" s="79">
        <v>2579</v>
      </c>
      <c r="I107" s="88">
        <v>2057</v>
      </c>
      <c r="J107" s="88"/>
      <c r="K107" s="93">
        <v>2579</v>
      </c>
      <c r="L107" s="88"/>
      <c r="M107" s="88">
        <v>2057</v>
      </c>
    </row>
    <row r="108" spans="7:13" ht="15.75">
      <c r="G108" s="95">
        <f>SUM(G102:G107)</f>
        <v>29921</v>
      </c>
      <c r="I108" s="101">
        <f>SUM(I102:I107)</f>
        <v>26250</v>
      </c>
      <c r="J108" s="88"/>
      <c r="K108" s="100">
        <f>SUM(K102:K107)</f>
        <v>29921</v>
      </c>
      <c r="L108" s="88"/>
      <c r="M108" s="101">
        <f>SUM(M102:M107)</f>
        <v>26250</v>
      </c>
    </row>
    <row r="109" spans="7:13" ht="15.75">
      <c r="G109" s="79"/>
      <c r="I109" s="88"/>
      <c r="J109" s="88"/>
      <c r="K109" s="93"/>
      <c r="L109" s="88"/>
      <c r="M109" s="88"/>
    </row>
    <row r="110" spans="2:13" ht="15.75">
      <c r="B110" s="52" t="s">
        <v>338</v>
      </c>
      <c r="G110" s="79"/>
      <c r="I110" s="88"/>
      <c r="J110" s="88"/>
      <c r="K110" s="93"/>
      <c r="L110" s="88"/>
      <c r="M110" s="88"/>
    </row>
    <row r="111" spans="2:13" ht="15.75">
      <c r="B111" s="48" t="s">
        <v>100</v>
      </c>
      <c r="G111" s="79">
        <v>7309</v>
      </c>
      <c r="I111" s="88">
        <v>3840</v>
      </c>
      <c r="J111" s="88"/>
      <c r="K111" s="93">
        <v>7309</v>
      </c>
      <c r="L111" s="88"/>
      <c r="M111" s="88">
        <v>3840</v>
      </c>
    </row>
    <row r="112" spans="2:13" ht="15.75">
      <c r="B112" s="48" t="s">
        <v>54</v>
      </c>
      <c r="G112" s="79">
        <v>2072</v>
      </c>
      <c r="I112" s="88">
        <v>1755</v>
      </c>
      <c r="J112" s="88"/>
      <c r="K112" s="93">
        <v>2072</v>
      </c>
      <c r="L112" s="88"/>
      <c r="M112" s="88">
        <v>1755</v>
      </c>
    </row>
    <row r="113" spans="7:13" ht="15.75">
      <c r="G113" s="95">
        <f>SUM(G111:G112)</f>
        <v>9381</v>
      </c>
      <c r="I113" s="101">
        <f>SUM(I111:I112)</f>
        <v>5595</v>
      </c>
      <c r="J113" s="88"/>
      <c r="K113" s="100">
        <f>SUM(K111:K112)</f>
        <v>9381</v>
      </c>
      <c r="L113" s="88"/>
      <c r="M113" s="101">
        <f>SUM(M111:M112)</f>
        <v>5595</v>
      </c>
    </row>
    <row r="114" spans="7:13" ht="15.75">
      <c r="G114" s="79"/>
      <c r="I114" s="88"/>
      <c r="J114" s="88"/>
      <c r="K114" s="93"/>
      <c r="L114" s="88"/>
      <c r="M114" s="88"/>
    </row>
    <row r="115" spans="2:13" ht="15.75">
      <c r="B115" s="52" t="s">
        <v>339</v>
      </c>
      <c r="G115" s="79"/>
      <c r="I115" s="88"/>
      <c r="J115" s="88"/>
      <c r="K115" s="93"/>
      <c r="L115" s="88"/>
      <c r="M115" s="88"/>
    </row>
    <row r="116" spans="2:13" ht="15.75">
      <c r="B116" s="48" t="s">
        <v>305</v>
      </c>
      <c r="G116" s="79">
        <v>0</v>
      </c>
      <c r="I116" s="88">
        <v>4842</v>
      </c>
      <c r="J116" s="88"/>
      <c r="K116" s="93">
        <v>0</v>
      </c>
      <c r="L116" s="88"/>
      <c r="M116" s="88">
        <v>4842</v>
      </c>
    </row>
    <row r="117" spans="2:13" ht="15.75">
      <c r="B117" s="48" t="s">
        <v>422</v>
      </c>
      <c r="G117" s="48"/>
      <c r="H117" s="48"/>
      <c r="I117" s="48"/>
      <c r="J117" s="48"/>
      <c r="K117" s="48"/>
      <c r="L117" s="48"/>
      <c r="M117" s="48"/>
    </row>
    <row r="118" spans="2:13" ht="15.75">
      <c r="B118" s="48" t="s">
        <v>423</v>
      </c>
      <c r="G118" s="79">
        <v>0</v>
      </c>
      <c r="I118" s="88">
        <v>-548</v>
      </c>
      <c r="J118" s="88"/>
      <c r="K118" s="93">
        <v>0</v>
      </c>
      <c r="L118" s="88"/>
      <c r="M118" s="88">
        <v>-548</v>
      </c>
    </row>
    <row r="119" spans="2:13" ht="15.75">
      <c r="B119" s="48" t="s">
        <v>104</v>
      </c>
      <c r="G119" s="79">
        <v>3916</v>
      </c>
      <c r="I119" s="88">
        <v>2965</v>
      </c>
      <c r="J119" s="88"/>
      <c r="K119" s="93">
        <v>3916</v>
      </c>
      <c r="L119" s="88"/>
      <c r="M119" s="88">
        <v>2965</v>
      </c>
    </row>
    <row r="120" spans="2:13" ht="15.75">
      <c r="B120" s="48" t="s">
        <v>105</v>
      </c>
      <c r="G120" s="79">
        <v>1784</v>
      </c>
      <c r="I120" s="88">
        <v>1164</v>
      </c>
      <c r="J120" s="88"/>
      <c r="K120" s="93">
        <v>1784</v>
      </c>
      <c r="L120" s="88"/>
      <c r="M120" s="88">
        <v>1164</v>
      </c>
    </row>
    <row r="121" spans="2:13" ht="15.75">
      <c r="B121" s="48" t="s">
        <v>98</v>
      </c>
      <c r="G121" s="79">
        <v>1320</v>
      </c>
      <c r="I121" s="88">
        <v>984</v>
      </c>
      <c r="J121" s="88"/>
      <c r="K121" s="93">
        <v>1320</v>
      </c>
      <c r="L121" s="88"/>
      <c r="M121" s="88">
        <v>984</v>
      </c>
    </row>
    <row r="122" spans="2:13" ht="15.75">
      <c r="B122" s="48" t="s">
        <v>106</v>
      </c>
      <c r="G122" s="79">
        <v>3445</v>
      </c>
      <c r="I122" s="88">
        <v>1228</v>
      </c>
      <c r="J122" s="88"/>
      <c r="K122" s="93">
        <v>3445</v>
      </c>
      <c r="L122" s="88"/>
      <c r="M122" s="88">
        <v>1228</v>
      </c>
    </row>
    <row r="123" spans="2:13" ht="15.75">
      <c r="B123" s="48" t="s">
        <v>54</v>
      </c>
      <c r="G123" s="79">
        <v>3293</v>
      </c>
      <c r="I123" s="88">
        <v>3642</v>
      </c>
      <c r="J123" s="88"/>
      <c r="K123" s="93">
        <v>3293</v>
      </c>
      <c r="L123" s="88"/>
      <c r="M123" s="88">
        <v>3642</v>
      </c>
    </row>
    <row r="124" spans="7:13" ht="15.75">
      <c r="G124" s="95">
        <f>SUM(G116:G123)</f>
        <v>13758</v>
      </c>
      <c r="I124" s="96">
        <f>SUM(I116:I123)</f>
        <v>14277</v>
      </c>
      <c r="K124" s="95">
        <f>SUM(K116:K123)</f>
        <v>13758</v>
      </c>
      <c r="M124" s="96">
        <f>SUM(M116:M123)</f>
        <v>14277</v>
      </c>
    </row>
    <row r="125" spans="7:13" ht="15.75">
      <c r="G125" s="79"/>
      <c r="I125" s="78"/>
      <c r="K125" s="79"/>
      <c r="M125" s="78"/>
    </row>
    <row r="126" spans="2:13" ht="16.5" thickBot="1">
      <c r="B126" s="48" t="s">
        <v>107</v>
      </c>
      <c r="G126" s="90">
        <f>+G124+G113+G108+G99</f>
        <v>123244</v>
      </c>
      <c r="I126" s="91">
        <f>+I124+I113+I108+I99</f>
        <v>102462</v>
      </c>
      <c r="K126" s="90">
        <f>+K124+K113+K108+K99</f>
        <v>123244</v>
      </c>
      <c r="M126" s="91">
        <f>+M124+M113+M108+M99</f>
        <v>102462</v>
      </c>
    </row>
    <row r="127" spans="9:13" ht="16.5" thickTop="1">
      <c r="I127" s="78"/>
      <c r="M127" s="78"/>
    </row>
    <row r="130" spans="1:2" ht="15.75">
      <c r="A130" s="47" t="s">
        <v>340</v>
      </c>
      <c r="B130" s="47" t="s">
        <v>254</v>
      </c>
    </row>
    <row r="132" spans="7:13" ht="15.75">
      <c r="G132" s="137" t="s">
        <v>251</v>
      </c>
      <c r="H132" s="137"/>
      <c r="I132" s="137"/>
      <c r="J132" s="79"/>
      <c r="K132" s="137" t="s">
        <v>252</v>
      </c>
      <c r="L132" s="137"/>
      <c r="M132" s="137"/>
    </row>
    <row r="133" spans="7:13" ht="15.75">
      <c r="G133" s="50" t="s">
        <v>344</v>
      </c>
      <c r="H133" s="50"/>
      <c r="I133" s="50" t="s">
        <v>246</v>
      </c>
      <c r="J133" s="51"/>
      <c r="K133" s="50" t="s">
        <v>344</v>
      </c>
      <c r="L133" s="50"/>
      <c r="M133" s="50" t="s">
        <v>246</v>
      </c>
    </row>
    <row r="134" spans="2:13" ht="15.75">
      <c r="B134" s="80" t="s">
        <v>3</v>
      </c>
      <c r="G134" s="51" t="s">
        <v>0</v>
      </c>
      <c r="H134" s="51"/>
      <c r="I134" s="51" t="s">
        <v>0</v>
      </c>
      <c r="J134" s="51"/>
      <c r="K134" s="51" t="s">
        <v>0</v>
      </c>
      <c r="L134" s="51"/>
      <c r="M134" s="51" t="s">
        <v>0</v>
      </c>
    </row>
    <row r="135" spans="9:13" ht="15.75">
      <c r="I135" s="78"/>
      <c r="M135" s="78"/>
    </row>
    <row r="136" spans="2:13" ht="15.75">
      <c r="B136" s="48" t="s">
        <v>108</v>
      </c>
      <c r="G136" s="79"/>
      <c r="I136" s="78"/>
      <c r="K136" s="79"/>
      <c r="M136" s="78"/>
    </row>
    <row r="137" spans="2:13" ht="15.75">
      <c r="B137" s="48" t="s">
        <v>459</v>
      </c>
      <c r="G137" s="79"/>
      <c r="I137" s="78"/>
      <c r="K137" s="79"/>
      <c r="M137" s="78"/>
    </row>
    <row r="138" spans="2:13" ht="15.75">
      <c r="B138" s="48" t="s">
        <v>21</v>
      </c>
      <c r="C138" s="48" t="s">
        <v>110</v>
      </c>
      <c r="G138" s="79"/>
      <c r="I138" s="78"/>
      <c r="K138" s="79"/>
      <c r="M138" s="78"/>
    </row>
    <row r="139" spans="3:13" ht="15.75">
      <c r="C139" s="84" t="s">
        <v>111</v>
      </c>
      <c r="G139" s="79">
        <v>67148</v>
      </c>
      <c r="I139" s="78">
        <v>73550</v>
      </c>
      <c r="K139" s="79">
        <v>67148</v>
      </c>
      <c r="M139" s="78">
        <v>73550</v>
      </c>
    </row>
    <row r="140" spans="3:13" ht="15.75">
      <c r="C140" s="84" t="s">
        <v>112</v>
      </c>
      <c r="G140" s="79">
        <v>-27418</v>
      </c>
      <c r="I140" s="78">
        <v>-13092</v>
      </c>
      <c r="K140" s="79">
        <v>-27418</v>
      </c>
      <c r="M140" s="78">
        <v>-13092</v>
      </c>
    </row>
    <row r="141" spans="7:13" ht="15.75">
      <c r="G141" s="79"/>
      <c r="I141" s="78"/>
      <c r="K141" s="79"/>
      <c r="M141" s="78"/>
    </row>
    <row r="142" spans="2:13" ht="15.75">
      <c r="B142" s="48" t="s">
        <v>24</v>
      </c>
      <c r="C142" s="48" t="s">
        <v>113</v>
      </c>
      <c r="G142" s="79"/>
      <c r="I142" s="78"/>
      <c r="K142" s="79"/>
      <c r="M142" s="78"/>
    </row>
    <row r="143" spans="3:13" ht="15.75">
      <c r="C143" s="84" t="s">
        <v>112</v>
      </c>
      <c r="G143" s="79">
        <v>-615</v>
      </c>
      <c r="I143" s="78">
        <v>-5047</v>
      </c>
      <c r="K143" s="79">
        <v>-615</v>
      </c>
      <c r="M143" s="78">
        <v>-5047</v>
      </c>
    </row>
    <row r="144" spans="3:13" ht="7.5" customHeight="1">
      <c r="C144" s="84"/>
      <c r="G144" s="79"/>
      <c r="I144" s="78"/>
      <c r="K144" s="79"/>
      <c r="M144" s="78"/>
    </row>
    <row r="145" spans="2:13" ht="15.75">
      <c r="B145" s="48" t="s">
        <v>114</v>
      </c>
      <c r="G145" s="79"/>
      <c r="I145" s="78"/>
      <c r="K145" s="79"/>
      <c r="M145" s="78"/>
    </row>
    <row r="146" spans="2:13" ht="15.75">
      <c r="B146" s="84" t="s">
        <v>115</v>
      </c>
      <c r="G146" s="79">
        <v>-10182</v>
      </c>
      <c r="I146" s="78">
        <v>-8750</v>
      </c>
      <c r="K146" s="79">
        <v>-10182</v>
      </c>
      <c r="M146" s="78">
        <v>-8750</v>
      </c>
    </row>
    <row r="147" spans="2:13" ht="15.75">
      <c r="B147" s="84" t="s">
        <v>116</v>
      </c>
      <c r="G147" s="85">
        <v>6779</v>
      </c>
      <c r="I147" s="86">
        <v>330</v>
      </c>
      <c r="K147" s="85">
        <v>6779</v>
      </c>
      <c r="M147" s="86">
        <v>330</v>
      </c>
    </row>
    <row r="148" spans="7:13" ht="15.75">
      <c r="G148" s="102">
        <f>SUM(G138:G147)</f>
        <v>35712</v>
      </c>
      <c r="H148" s="77"/>
      <c r="I148" s="77">
        <f>SUM(I138:I147)</f>
        <v>46991</v>
      </c>
      <c r="J148" s="77"/>
      <c r="K148" s="102">
        <f>SUM(K138:K147)</f>
        <v>35712</v>
      </c>
      <c r="L148" s="77"/>
      <c r="M148" s="77">
        <f>SUM(M138:M147)</f>
        <v>46991</v>
      </c>
    </row>
    <row r="149" spans="7:13" ht="4.5" customHeight="1">
      <c r="G149" s="79"/>
      <c r="I149" s="78"/>
      <c r="K149" s="79"/>
      <c r="M149" s="78"/>
    </row>
    <row r="150" spans="2:13" ht="15.75">
      <c r="B150" s="48" t="s">
        <v>407</v>
      </c>
      <c r="G150" s="79"/>
      <c r="I150" s="78"/>
      <c r="K150" s="79"/>
      <c r="M150" s="78"/>
    </row>
    <row r="151" spans="2:13" ht="15.75">
      <c r="B151" s="48" t="s">
        <v>424</v>
      </c>
      <c r="G151" s="79">
        <v>2149</v>
      </c>
      <c r="I151" s="78">
        <v>16418</v>
      </c>
      <c r="K151" s="79">
        <v>2149</v>
      </c>
      <c r="M151" s="78">
        <v>16418</v>
      </c>
    </row>
    <row r="152" spans="2:13" ht="15.75">
      <c r="B152" s="48" t="s">
        <v>426</v>
      </c>
      <c r="G152" s="79"/>
      <c r="I152" s="78"/>
      <c r="K152" s="79"/>
      <c r="M152" s="78"/>
    </row>
    <row r="153" spans="2:13" ht="15.75">
      <c r="B153" s="48" t="s">
        <v>425</v>
      </c>
      <c r="G153" s="79">
        <v>1469</v>
      </c>
      <c r="I153" s="78">
        <v>0</v>
      </c>
      <c r="K153" s="79">
        <v>1469</v>
      </c>
      <c r="M153" s="78">
        <v>0</v>
      </c>
    </row>
    <row r="154" spans="7:13" ht="16.5" thickBot="1">
      <c r="G154" s="103">
        <f>SUM(G148:G153)</f>
        <v>39330</v>
      </c>
      <c r="I154" s="104">
        <f>SUM(I148:I153)</f>
        <v>63409</v>
      </c>
      <c r="K154" s="103">
        <f>SUM(K148:K153)</f>
        <v>39330</v>
      </c>
      <c r="M154" s="104">
        <f>SUM(M148:M153)</f>
        <v>63409</v>
      </c>
    </row>
  </sheetData>
  <mergeCells count="10">
    <mergeCell ref="G6:I6"/>
    <mergeCell ref="K6:M6"/>
    <mergeCell ref="G30:I30"/>
    <mergeCell ref="K30:M30"/>
    <mergeCell ref="K45:M45"/>
    <mergeCell ref="G132:I132"/>
    <mergeCell ref="K132:M132"/>
    <mergeCell ref="G91:I91"/>
    <mergeCell ref="K91:M91"/>
    <mergeCell ref="G45:I45"/>
  </mergeCells>
  <printOptions/>
  <pageMargins left="0.5" right="0.25" top="1" bottom="1" header="0.5" footer="0.5"/>
  <pageSetup firstPageNumber="19" useFirstPageNumber="1" horizontalDpi="180" verticalDpi="180" orientation="portrait" paperSize="9" scale="90" r:id="rId1"/>
  <headerFooter alignWithMargins="0">
    <oddHeader>&amp;L&amp;"Times New Roman,Bold"&amp;12MALAYSIAN PLANTATIONS BERHAD&amp;"Arial,Regular"&amp;10 &amp;"Times New Roman,Regular"&amp;9(6627-X)
&amp;12FIRST FINANCIAL QUARTER ENDED 30 JUNE 2006
_______________________________________________</oddHeader>
    <oddFooter>&amp;C&amp;P</oddFooter>
  </headerFooter>
  <rowBreaks count="3" manualBreakCount="3">
    <brk id="42" max="12" man="1"/>
    <brk id="88" max="12" man="1"/>
    <brk id="128" max="12" man="1"/>
  </rowBreaks>
</worksheet>
</file>

<file path=xl/worksheets/sheet2.xml><?xml version="1.0" encoding="utf-8"?>
<worksheet xmlns="http://schemas.openxmlformats.org/spreadsheetml/2006/main" xmlns:r="http://schemas.openxmlformats.org/officeDocument/2006/relationships">
  <dimension ref="A3:J407"/>
  <sheetViews>
    <sheetView showGridLines="0" workbookViewId="0" topLeftCell="A216">
      <selection activeCell="M227" sqref="M227"/>
    </sheetView>
  </sheetViews>
  <sheetFormatPr defaultColWidth="9.140625" defaultRowHeight="12.75"/>
  <cols>
    <col min="1" max="1" width="5.7109375" style="48" customWidth="1"/>
    <col min="2" max="2" width="4.57421875" style="48" customWidth="1"/>
    <col min="3" max="6" width="9.140625" style="48" customWidth="1"/>
    <col min="7" max="7" width="6.28125" style="48" customWidth="1"/>
    <col min="8" max="8" width="16.28125" style="49" customWidth="1"/>
    <col min="9" max="9" width="2.7109375" style="49" customWidth="1"/>
    <col min="10" max="10" width="16.28125" style="49" customWidth="1"/>
    <col min="11" max="11" width="6.421875" style="48" customWidth="1"/>
    <col min="12" max="16384" width="9.140625" style="48" customWidth="1"/>
  </cols>
  <sheetData>
    <row r="3" spans="1:2" ht="15.75">
      <c r="A3" s="47" t="s">
        <v>323</v>
      </c>
      <c r="B3" s="47" t="s">
        <v>2</v>
      </c>
    </row>
    <row r="4" spans="2:10" ht="15.75">
      <c r="B4" s="47"/>
      <c r="H4" s="137" t="s">
        <v>3</v>
      </c>
      <c r="I4" s="137"/>
      <c r="J4" s="137"/>
    </row>
    <row r="5" spans="2:10" ht="15.75">
      <c r="B5" s="47"/>
      <c r="H5" s="50" t="s">
        <v>344</v>
      </c>
      <c r="I5" s="50"/>
      <c r="J5" s="50" t="s">
        <v>345</v>
      </c>
    </row>
    <row r="6" spans="2:10" ht="15.75">
      <c r="B6" s="47"/>
      <c r="H6" s="51" t="s">
        <v>0</v>
      </c>
      <c r="I6" s="51"/>
      <c r="J6" s="51" t="s">
        <v>0</v>
      </c>
    </row>
    <row r="7" ht="15.75">
      <c r="B7" s="47" t="s">
        <v>4</v>
      </c>
    </row>
    <row r="8" spans="2:8" ht="15.75">
      <c r="B8" s="52" t="s">
        <v>306</v>
      </c>
      <c r="H8" s="51"/>
    </row>
    <row r="9" spans="2:10" ht="15.75">
      <c r="B9" s="48" t="s">
        <v>12</v>
      </c>
      <c r="H9" s="51">
        <v>1740</v>
      </c>
      <c r="J9" s="49">
        <v>282774</v>
      </c>
    </row>
    <row r="10" ht="15.75">
      <c r="H10" s="51"/>
    </row>
    <row r="11" spans="2:8" ht="15.75">
      <c r="B11" s="52" t="s">
        <v>368</v>
      </c>
      <c r="H11" s="51"/>
    </row>
    <row r="12" spans="2:10" ht="15.75">
      <c r="B12" s="48" t="s">
        <v>363</v>
      </c>
      <c r="H12" s="51">
        <v>7324</v>
      </c>
      <c r="J12" s="49">
        <v>5373</v>
      </c>
    </row>
    <row r="13" spans="2:10" ht="15.75">
      <c r="B13" s="48" t="s">
        <v>364</v>
      </c>
      <c r="H13" s="51">
        <v>10161</v>
      </c>
      <c r="J13" s="49">
        <v>11186</v>
      </c>
    </row>
    <row r="14" spans="2:10" ht="16.5" thickBot="1">
      <c r="B14" s="48" t="s">
        <v>5</v>
      </c>
      <c r="H14" s="53">
        <f>SUM(H9:H13)</f>
        <v>19225</v>
      </c>
      <c r="J14" s="54">
        <f>SUM(J9:J13)</f>
        <v>299333</v>
      </c>
    </row>
    <row r="15" ht="16.5" thickTop="1"/>
    <row r="18" spans="1:2" ht="15.75">
      <c r="A18" s="47" t="s">
        <v>324</v>
      </c>
      <c r="B18" s="47" t="s">
        <v>9</v>
      </c>
    </row>
    <row r="19" spans="8:10" ht="15.75">
      <c r="H19" s="137" t="s">
        <v>3</v>
      </c>
      <c r="I19" s="137"/>
      <c r="J19" s="137"/>
    </row>
    <row r="20" spans="8:10" ht="15.75">
      <c r="H20" s="50" t="s">
        <v>344</v>
      </c>
      <c r="I20" s="50"/>
      <c r="J20" s="50" t="s">
        <v>345</v>
      </c>
    </row>
    <row r="21" spans="8:10" ht="15.75">
      <c r="H21" s="51" t="s">
        <v>0</v>
      </c>
      <c r="I21" s="51"/>
      <c r="J21" s="51" t="s">
        <v>0</v>
      </c>
    </row>
    <row r="22" ht="15.75">
      <c r="B22" s="47" t="s">
        <v>4</v>
      </c>
    </row>
    <row r="23" ht="15.75">
      <c r="B23" s="52" t="s">
        <v>306</v>
      </c>
    </row>
    <row r="24" spans="2:10" ht="15.75">
      <c r="B24" s="48" t="s">
        <v>10</v>
      </c>
      <c r="H24" s="51">
        <v>89698</v>
      </c>
      <c r="J24" s="49">
        <v>86254</v>
      </c>
    </row>
    <row r="25" spans="2:10" s="55" customFormat="1" ht="15.75">
      <c r="B25" s="48" t="s">
        <v>261</v>
      </c>
      <c r="H25" s="56">
        <v>99033</v>
      </c>
      <c r="I25" s="57"/>
      <c r="J25" s="57">
        <v>133383</v>
      </c>
    </row>
    <row r="26" spans="2:10" s="55" customFormat="1" ht="15.75">
      <c r="B26" s="48" t="s">
        <v>369</v>
      </c>
      <c r="H26" s="56">
        <v>64235</v>
      </c>
      <c r="I26" s="57"/>
      <c r="J26" s="57">
        <v>64433</v>
      </c>
    </row>
    <row r="27" spans="2:10" s="55" customFormat="1" ht="15.75">
      <c r="B27" s="48" t="s">
        <v>118</v>
      </c>
      <c r="H27" s="56">
        <v>144614</v>
      </c>
      <c r="I27" s="57"/>
      <c r="J27" s="57">
        <v>79979</v>
      </c>
    </row>
    <row r="28" spans="2:10" s="55" customFormat="1" ht="15.75">
      <c r="B28" s="48" t="s">
        <v>365</v>
      </c>
      <c r="H28" s="56">
        <v>59806</v>
      </c>
      <c r="I28" s="57"/>
      <c r="J28" s="57">
        <v>64401</v>
      </c>
    </row>
    <row r="29" spans="2:10" s="55" customFormat="1" ht="15.75">
      <c r="B29" s="48" t="s">
        <v>409</v>
      </c>
      <c r="H29" s="56">
        <v>9845</v>
      </c>
      <c r="I29" s="57"/>
      <c r="J29" s="57">
        <v>0</v>
      </c>
    </row>
    <row r="30" spans="2:10" s="55" customFormat="1" ht="15.75">
      <c r="B30" s="48"/>
      <c r="H30" s="56"/>
      <c r="I30" s="57"/>
      <c r="J30" s="57"/>
    </row>
    <row r="31" spans="2:10" s="55" customFormat="1" ht="15.75">
      <c r="B31" s="52" t="s">
        <v>367</v>
      </c>
      <c r="H31" s="56"/>
      <c r="I31" s="57"/>
      <c r="J31" s="57"/>
    </row>
    <row r="32" spans="2:10" s="55" customFormat="1" ht="15.75">
      <c r="B32" s="48" t="s">
        <v>363</v>
      </c>
      <c r="H32" s="56">
        <v>3432</v>
      </c>
      <c r="I32" s="57"/>
      <c r="J32" s="57">
        <v>12567</v>
      </c>
    </row>
    <row r="33" spans="2:10" s="55" customFormat="1" ht="15.75">
      <c r="B33" s="52"/>
      <c r="H33" s="56"/>
      <c r="I33" s="57"/>
      <c r="J33" s="57"/>
    </row>
    <row r="34" spans="2:10" s="55" customFormat="1" ht="15.75">
      <c r="B34" s="52" t="s">
        <v>366</v>
      </c>
      <c r="H34" s="56"/>
      <c r="I34" s="57"/>
      <c r="J34" s="57"/>
    </row>
    <row r="35" spans="2:10" s="55" customFormat="1" ht="15.75">
      <c r="B35" s="48" t="s">
        <v>363</v>
      </c>
      <c r="H35" s="56">
        <v>1113</v>
      </c>
      <c r="I35" s="57"/>
      <c r="J35" s="57">
        <v>1113</v>
      </c>
    </row>
    <row r="36" spans="2:10" s="55" customFormat="1" ht="15.75">
      <c r="B36" s="48" t="s">
        <v>364</v>
      </c>
      <c r="H36" s="56">
        <v>624850</v>
      </c>
      <c r="I36" s="57"/>
      <c r="J36" s="57">
        <v>604665</v>
      </c>
    </row>
    <row r="37" spans="2:10" s="55" customFormat="1" ht="6.75" customHeight="1">
      <c r="B37" s="48"/>
      <c r="H37" s="56"/>
      <c r="I37" s="57"/>
      <c r="J37" s="57"/>
    </row>
    <row r="38" spans="2:10" ht="16.5" thickBot="1">
      <c r="B38" s="48" t="s">
        <v>14</v>
      </c>
      <c r="H38" s="53">
        <f>SUM(H24:H37)</f>
        <v>1096626</v>
      </c>
      <c r="J38" s="54">
        <f>SUM(J24:J37)</f>
        <v>1046795</v>
      </c>
    </row>
    <row r="39" ht="16.5" thickTop="1"/>
    <row r="43" spans="1:2" ht="15.75">
      <c r="A43" s="47" t="s">
        <v>325</v>
      </c>
      <c r="B43" s="47" t="s">
        <v>117</v>
      </c>
    </row>
    <row r="44" spans="8:10" ht="15.75">
      <c r="H44" s="137" t="s">
        <v>3</v>
      </c>
      <c r="I44" s="137"/>
      <c r="J44" s="137"/>
    </row>
    <row r="45" spans="8:10" ht="15.75">
      <c r="H45" s="50" t="s">
        <v>344</v>
      </c>
      <c r="I45" s="50"/>
      <c r="J45" s="50" t="s">
        <v>345</v>
      </c>
    </row>
    <row r="46" spans="8:10" ht="15.75">
      <c r="H46" s="51" t="s">
        <v>0</v>
      </c>
      <c r="I46" s="51"/>
      <c r="J46" s="51" t="s">
        <v>0</v>
      </c>
    </row>
    <row r="47" spans="2:8" ht="15.75">
      <c r="B47" s="47" t="s">
        <v>6</v>
      </c>
      <c r="H47" s="51"/>
    </row>
    <row r="48" spans="2:8" ht="15.75">
      <c r="B48" s="52" t="s">
        <v>306</v>
      </c>
      <c r="H48" s="51"/>
    </row>
    <row r="49" spans="2:10" ht="15.75">
      <c r="B49" s="48" t="s">
        <v>10</v>
      </c>
      <c r="H49" s="51">
        <v>326123</v>
      </c>
      <c r="J49" s="49">
        <v>324416</v>
      </c>
    </row>
    <row r="50" spans="2:10" ht="15.75">
      <c r="B50" s="48" t="s">
        <v>11</v>
      </c>
      <c r="H50" s="51">
        <v>180118</v>
      </c>
      <c r="J50" s="49">
        <v>169255</v>
      </c>
    </row>
    <row r="51" spans="2:10" ht="15.75">
      <c r="B51" s="48" t="s">
        <v>369</v>
      </c>
      <c r="H51" s="51">
        <v>25000</v>
      </c>
      <c r="J51" s="49">
        <v>24775</v>
      </c>
    </row>
    <row r="52" spans="2:10" ht="15.75">
      <c r="B52" s="48" t="s">
        <v>118</v>
      </c>
      <c r="H52" s="51">
        <v>563335</v>
      </c>
      <c r="J52" s="49">
        <v>592228</v>
      </c>
    </row>
    <row r="53" spans="2:10" ht="15.75">
      <c r="B53" s="48" t="s">
        <v>119</v>
      </c>
      <c r="H53" s="51">
        <v>180000</v>
      </c>
      <c r="J53" s="49">
        <v>155000</v>
      </c>
    </row>
    <row r="54" spans="2:10" ht="15.75">
      <c r="B54" s="48" t="s">
        <v>12</v>
      </c>
      <c r="H54" s="51">
        <v>1378748</v>
      </c>
      <c r="J54" s="49">
        <v>1052406</v>
      </c>
    </row>
    <row r="55" spans="2:10" ht="15.75">
      <c r="B55" s="48" t="s">
        <v>13</v>
      </c>
      <c r="H55" s="51">
        <v>291519</v>
      </c>
      <c r="J55" s="49">
        <v>288978</v>
      </c>
    </row>
    <row r="56" spans="2:10" ht="15.75">
      <c r="B56" s="48" t="s">
        <v>365</v>
      </c>
      <c r="H56" s="56">
        <v>19855</v>
      </c>
      <c r="I56" s="57"/>
      <c r="J56" s="57">
        <v>19681</v>
      </c>
    </row>
    <row r="57" ht="15.75">
      <c r="H57" s="51"/>
    </row>
    <row r="58" spans="2:8" ht="15.75">
      <c r="B58" s="52" t="s">
        <v>367</v>
      </c>
      <c r="H58" s="51"/>
    </row>
    <row r="59" spans="2:10" ht="15.75">
      <c r="B59" s="48" t="s">
        <v>410</v>
      </c>
      <c r="H59" s="51">
        <v>33101</v>
      </c>
      <c r="J59" s="49">
        <v>36445</v>
      </c>
    </row>
    <row r="60" ht="9" customHeight="1">
      <c r="H60" s="51"/>
    </row>
    <row r="61" spans="2:8" ht="15.75">
      <c r="B61" s="52" t="s">
        <v>7</v>
      </c>
      <c r="H61" s="51"/>
    </row>
    <row r="62" spans="2:10" ht="15.75">
      <c r="B62" s="48" t="s">
        <v>363</v>
      </c>
      <c r="H62" s="51">
        <v>20031</v>
      </c>
      <c r="J62" s="49">
        <v>21067</v>
      </c>
    </row>
    <row r="63" spans="2:10" ht="15.75">
      <c r="B63" s="48" t="s">
        <v>410</v>
      </c>
      <c r="H63" s="51">
        <v>569496</v>
      </c>
      <c r="J63" s="49">
        <v>604789</v>
      </c>
    </row>
    <row r="64" ht="6.75" customHeight="1">
      <c r="H64" s="51"/>
    </row>
    <row r="65" spans="8:10" ht="15.75">
      <c r="H65" s="58">
        <f>SUM(H49:H63)</f>
        <v>3587326</v>
      </c>
      <c r="I65" s="57"/>
      <c r="J65" s="59">
        <f>SUM(J49:J63)</f>
        <v>3289040</v>
      </c>
    </row>
    <row r="66" spans="2:10" ht="15.75">
      <c r="B66" s="48" t="s">
        <v>8</v>
      </c>
      <c r="H66" s="51">
        <v>-138898</v>
      </c>
      <c r="J66" s="49">
        <v>-139690</v>
      </c>
    </row>
    <row r="67" ht="6.75" customHeight="1">
      <c r="H67" s="51"/>
    </row>
    <row r="68" spans="2:10" ht="16.5" thickBot="1">
      <c r="B68" s="48" t="s">
        <v>120</v>
      </c>
      <c r="H68" s="53">
        <f>H65+H66</f>
        <v>3448428</v>
      </c>
      <c r="J68" s="54">
        <f>J65+J66</f>
        <v>3149350</v>
      </c>
    </row>
    <row r="69" ht="16.5" thickTop="1"/>
    <row r="71" spans="1:2" ht="15.75">
      <c r="A71" s="47" t="s">
        <v>326</v>
      </c>
      <c r="B71" s="47" t="s">
        <v>15</v>
      </c>
    </row>
    <row r="72" spans="1:2" ht="15.75">
      <c r="A72" s="47"/>
      <c r="B72" s="47"/>
    </row>
    <row r="73" ht="15.75">
      <c r="C73" s="52"/>
    </row>
    <row r="74" spans="2:10" ht="15.75">
      <c r="B74" s="47"/>
      <c r="C74" s="52"/>
      <c r="H74" s="137" t="s">
        <v>3</v>
      </c>
      <c r="I74" s="137"/>
      <c r="J74" s="137"/>
    </row>
    <row r="75" spans="3:10" ht="15.75">
      <c r="C75" s="52"/>
      <c r="H75" s="50" t="s">
        <v>344</v>
      </c>
      <c r="I75" s="50"/>
      <c r="J75" s="50" t="s">
        <v>345</v>
      </c>
    </row>
    <row r="76" spans="3:10" ht="15.75">
      <c r="C76" s="52"/>
      <c r="H76" s="51" t="s">
        <v>0</v>
      </c>
      <c r="I76" s="51"/>
      <c r="J76" s="51" t="s">
        <v>0</v>
      </c>
    </row>
    <row r="77" spans="3:10" ht="6.75" customHeight="1">
      <c r="C77" s="52"/>
      <c r="H77" s="51"/>
      <c r="I77" s="51"/>
      <c r="J77" s="51"/>
    </row>
    <row r="78" spans="3:10" ht="15.75">
      <c r="C78" s="48" t="s">
        <v>16</v>
      </c>
      <c r="H78" s="51">
        <v>2161733</v>
      </c>
      <c r="J78" s="49">
        <v>2217812</v>
      </c>
    </row>
    <row r="79" spans="3:8" ht="15.75">
      <c r="C79" s="48" t="s">
        <v>262</v>
      </c>
      <c r="H79" s="51"/>
    </row>
    <row r="80" spans="3:10" ht="15.75">
      <c r="C80" s="48" t="s">
        <v>35</v>
      </c>
      <c r="H80" s="51">
        <v>3964076</v>
      </c>
      <c r="J80" s="49">
        <v>3835852</v>
      </c>
    </row>
    <row r="81" spans="3:10" ht="15.75">
      <c r="C81" s="48" t="s">
        <v>263</v>
      </c>
      <c r="H81" s="51">
        <v>269217</v>
      </c>
      <c r="J81" s="49">
        <v>264884</v>
      </c>
    </row>
    <row r="82" spans="3:10" ht="15.75">
      <c r="C82" s="48" t="s">
        <v>36</v>
      </c>
      <c r="H82" s="51">
        <v>1560464</v>
      </c>
      <c r="J82" s="49">
        <v>1518988</v>
      </c>
    </row>
    <row r="83" spans="3:10" ht="15.75">
      <c r="C83" s="48" t="s">
        <v>264</v>
      </c>
      <c r="H83" s="51">
        <v>45602</v>
      </c>
      <c r="J83" s="49">
        <v>52570</v>
      </c>
    </row>
    <row r="84" spans="3:10" ht="15.75">
      <c r="C84" s="48" t="s">
        <v>265</v>
      </c>
      <c r="H84" s="51">
        <v>4503004</v>
      </c>
      <c r="J84" s="49">
        <v>4634614</v>
      </c>
    </row>
    <row r="85" spans="3:10" ht="15.75">
      <c r="C85" s="48" t="s">
        <v>307</v>
      </c>
      <c r="H85" s="51">
        <v>216510</v>
      </c>
      <c r="J85" s="49">
        <v>220184</v>
      </c>
    </row>
    <row r="86" spans="3:10" ht="15.75">
      <c r="C86" s="48" t="s">
        <v>17</v>
      </c>
      <c r="H86" s="51">
        <v>143588</v>
      </c>
      <c r="J86" s="49">
        <v>132328</v>
      </c>
    </row>
    <row r="87" spans="3:10" ht="15.75">
      <c r="C87" s="48" t="s">
        <v>18</v>
      </c>
      <c r="H87" s="51">
        <v>1030889</v>
      </c>
      <c r="J87" s="49">
        <v>995826</v>
      </c>
    </row>
    <row r="88" spans="3:10" ht="15.75">
      <c r="C88" s="48" t="s">
        <v>384</v>
      </c>
      <c r="H88" s="51">
        <v>111899</v>
      </c>
      <c r="J88" s="49">
        <v>111144</v>
      </c>
    </row>
    <row r="89" spans="3:10" ht="15.75">
      <c r="C89" s="48" t="s">
        <v>308</v>
      </c>
      <c r="H89" s="51">
        <v>253876</v>
      </c>
      <c r="J89" s="49">
        <v>241262</v>
      </c>
    </row>
    <row r="90" spans="3:10" ht="15.75">
      <c r="C90" s="48" t="s">
        <v>266</v>
      </c>
      <c r="H90" s="51">
        <v>824039</v>
      </c>
      <c r="J90" s="49">
        <v>820721</v>
      </c>
    </row>
    <row r="91" spans="3:10" ht="15.75">
      <c r="C91" s="48" t="s">
        <v>19</v>
      </c>
      <c r="H91" s="56">
        <v>121789</v>
      </c>
      <c r="J91" s="57">
        <v>119540</v>
      </c>
    </row>
    <row r="92" spans="8:10" ht="6.75" customHeight="1">
      <c r="H92" s="60"/>
      <c r="J92" s="61"/>
    </row>
    <row r="93" spans="8:10" ht="15.75">
      <c r="H93" s="51">
        <f>SUM(H78:H91)</f>
        <v>15206686</v>
      </c>
      <c r="J93" s="49">
        <f>SUM(J78:J91)</f>
        <v>15165725</v>
      </c>
    </row>
    <row r="94" spans="3:10" ht="15.75">
      <c r="C94" s="48" t="s">
        <v>121</v>
      </c>
      <c r="H94" s="56">
        <v>-649312</v>
      </c>
      <c r="J94" s="57">
        <v>-597176</v>
      </c>
    </row>
    <row r="95" spans="8:10" ht="6.75" customHeight="1">
      <c r="H95" s="60"/>
      <c r="J95" s="61"/>
    </row>
    <row r="96" spans="3:10" ht="15.75">
      <c r="C96" s="48" t="s">
        <v>255</v>
      </c>
      <c r="H96" s="51">
        <f>+H94+H93</f>
        <v>14557374</v>
      </c>
      <c r="J96" s="49">
        <f>+J94+J93</f>
        <v>14568549</v>
      </c>
    </row>
    <row r="97" ht="9" customHeight="1">
      <c r="H97" s="51"/>
    </row>
    <row r="98" spans="3:8" ht="15.75">
      <c r="C98" s="48" t="s">
        <v>122</v>
      </c>
      <c r="H98" s="51"/>
    </row>
    <row r="99" spans="3:8" ht="15.75">
      <c r="C99" s="48" t="s">
        <v>123</v>
      </c>
      <c r="H99" s="51"/>
    </row>
    <row r="100" spans="3:10" ht="15.75">
      <c r="C100" s="48" t="s">
        <v>242</v>
      </c>
      <c r="H100" s="51">
        <v>-858055</v>
      </c>
      <c r="J100" s="49">
        <v>-825160</v>
      </c>
    </row>
    <row r="101" spans="3:10" ht="15.75">
      <c r="C101" s="48" t="s">
        <v>243</v>
      </c>
      <c r="H101" s="51">
        <v>-205773</v>
      </c>
      <c r="J101" s="49">
        <v>-206388</v>
      </c>
    </row>
    <row r="102" ht="6.75" customHeight="1">
      <c r="H102" s="51"/>
    </row>
    <row r="103" spans="3:10" ht="16.5" thickBot="1">
      <c r="C103" s="48" t="s">
        <v>460</v>
      </c>
      <c r="H103" s="53">
        <f>SUM(H96:H101)</f>
        <v>13493546</v>
      </c>
      <c r="J103" s="54">
        <f>SUM(J96:J101)</f>
        <v>13537001</v>
      </c>
    </row>
    <row r="104" spans="8:10" ht="16.5" thickTop="1">
      <c r="H104" s="56"/>
      <c r="J104" s="62"/>
    </row>
    <row r="106" spans="2:4" ht="15.75">
      <c r="B106" s="48" t="s">
        <v>21</v>
      </c>
      <c r="C106" s="52" t="s">
        <v>461</v>
      </c>
      <c r="D106" s="63"/>
    </row>
    <row r="107" spans="8:10" ht="15.75">
      <c r="H107" s="137" t="s">
        <v>3</v>
      </c>
      <c r="I107" s="137"/>
      <c r="J107" s="137"/>
    </row>
    <row r="108" spans="8:10" ht="15.75">
      <c r="H108" s="50" t="s">
        <v>344</v>
      </c>
      <c r="I108" s="50"/>
      <c r="J108" s="50" t="s">
        <v>345</v>
      </c>
    </row>
    <row r="109" spans="8:10" ht="15.75">
      <c r="H109" s="51" t="s">
        <v>0</v>
      </c>
      <c r="I109" s="51"/>
      <c r="J109" s="51" t="s">
        <v>0</v>
      </c>
    </row>
    <row r="110" ht="8.25" customHeight="1"/>
    <row r="111" spans="3:8" ht="15.75">
      <c r="C111" s="48" t="s">
        <v>25</v>
      </c>
      <c r="H111" s="51"/>
    </row>
    <row r="112" spans="3:10" ht="15.75">
      <c r="C112" s="48" t="s">
        <v>26</v>
      </c>
      <c r="H112" s="51">
        <v>11412</v>
      </c>
      <c r="J112" s="49">
        <v>11412</v>
      </c>
    </row>
    <row r="113" spans="3:10" ht="15.75">
      <c r="C113" s="48" t="s">
        <v>27</v>
      </c>
      <c r="H113" s="51">
        <v>122233</v>
      </c>
      <c r="J113" s="49">
        <v>99872</v>
      </c>
    </row>
    <row r="114" spans="3:8" ht="15.75">
      <c r="C114" s="48" t="s">
        <v>28</v>
      </c>
      <c r="H114" s="51"/>
    </row>
    <row r="115" spans="3:10" ht="15.75">
      <c r="C115" s="48" t="s">
        <v>309</v>
      </c>
      <c r="H115" s="51">
        <v>4229012</v>
      </c>
      <c r="J115" s="49">
        <v>4243171</v>
      </c>
    </row>
    <row r="116" spans="3:10" ht="15.75">
      <c r="C116" s="48" t="s">
        <v>27</v>
      </c>
      <c r="H116" s="51">
        <v>3811801</v>
      </c>
      <c r="J116" s="49">
        <v>3990079</v>
      </c>
    </row>
    <row r="117" spans="3:10" ht="15.75">
      <c r="C117" s="48" t="s">
        <v>29</v>
      </c>
      <c r="H117" s="51">
        <v>18724</v>
      </c>
      <c r="J117" s="49">
        <v>18903</v>
      </c>
    </row>
    <row r="118" spans="3:10" ht="15.75">
      <c r="C118" s="48" t="s">
        <v>30</v>
      </c>
      <c r="H118" s="51">
        <v>6332022</v>
      </c>
      <c r="J118" s="49">
        <v>6178826</v>
      </c>
    </row>
    <row r="119" spans="3:10" ht="15.75">
      <c r="C119" s="48" t="s">
        <v>31</v>
      </c>
      <c r="H119" s="51">
        <v>8363</v>
      </c>
      <c r="J119" s="49">
        <v>5702</v>
      </c>
    </row>
    <row r="120" spans="3:10" ht="15.75">
      <c r="C120" s="48" t="s">
        <v>32</v>
      </c>
      <c r="H120" s="51">
        <v>23807</v>
      </c>
      <c r="J120" s="49">
        <v>20584</v>
      </c>
    </row>
    <row r="121" spans="8:10" ht="6.75" customHeight="1">
      <c r="H121" s="60"/>
      <c r="J121" s="61"/>
    </row>
    <row r="122" spans="3:10" ht="16.5" thickBot="1">
      <c r="C122" s="48" t="s">
        <v>20</v>
      </c>
      <c r="H122" s="53">
        <f>SUM(H111:H120)</f>
        <v>14557374</v>
      </c>
      <c r="J122" s="54">
        <f>SUM(J111:J120)</f>
        <v>14568549</v>
      </c>
    </row>
    <row r="123" ht="16.5" thickTop="1"/>
    <row r="125" spans="1:2" ht="15.75">
      <c r="A125" s="47" t="s">
        <v>326</v>
      </c>
      <c r="B125" s="47" t="s">
        <v>427</v>
      </c>
    </row>
    <row r="126" spans="1:2" ht="15.75">
      <c r="A126" s="47"/>
      <c r="B126" s="47"/>
    </row>
    <row r="127" spans="2:6" ht="15.75">
      <c r="B127" s="48" t="s">
        <v>24</v>
      </c>
      <c r="C127" s="52" t="s">
        <v>462</v>
      </c>
      <c r="D127" s="47"/>
      <c r="E127" s="47"/>
      <c r="F127" s="47"/>
    </row>
    <row r="128" spans="8:10" ht="15.75">
      <c r="H128" s="137" t="s">
        <v>3</v>
      </c>
      <c r="I128" s="137"/>
      <c r="J128" s="137"/>
    </row>
    <row r="129" spans="8:10" ht="15.75">
      <c r="H129" s="50" t="s">
        <v>344</v>
      </c>
      <c r="I129" s="50"/>
      <c r="J129" s="50" t="s">
        <v>345</v>
      </c>
    </row>
    <row r="130" spans="8:10" ht="15.75">
      <c r="H130" s="51" t="s">
        <v>0</v>
      </c>
      <c r="I130" s="51"/>
      <c r="J130" s="51" t="s">
        <v>0</v>
      </c>
    </row>
    <row r="131" spans="8:10" ht="6.75" customHeight="1">
      <c r="H131" s="51"/>
      <c r="I131" s="51"/>
      <c r="J131" s="51"/>
    </row>
    <row r="132" ht="15.75">
      <c r="C132" s="48" t="s">
        <v>34</v>
      </c>
    </row>
    <row r="133" spans="3:10" ht="15.75">
      <c r="C133" s="48" t="s">
        <v>35</v>
      </c>
      <c r="H133" s="51">
        <v>159613</v>
      </c>
      <c r="J133" s="49">
        <v>153218</v>
      </c>
    </row>
    <row r="134" spans="3:10" ht="15.75">
      <c r="C134" s="48" t="s">
        <v>36</v>
      </c>
      <c r="H134" s="51">
        <v>1353904</v>
      </c>
      <c r="J134" s="49">
        <v>1317883</v>
      </c>
    </row>
    <row r="135" spans="3:10" ht="15.75">
      <c r="C135" s="48" t="s">
        <v>124</v>
      </c>
      <c r="H135" s="51">
        <v>1194129</v>
      </c>
      <c r="J135" s="49">
        <v>1183655</v>
      </c>
    </row>
    <row r="136" spans="3:8" ht="15.75">
      <c r="C136" s="48" t="s">
        <v>37</v>
      </c>
      <c r="H136" s="51"/>
    </row>
    <row r="137" spans="3:10" ht="15.75">
      <c r="C137" s="48" t="s">
        <v>38</v>
      </c>
      <c r="H137" s="51">
        <v>9263896</v>
      </c>
      <c r="J137" s="49">
        <v>9364534</v>
      </c>
    </row>
    <row r="138" spans="3:10" ht="15.75">
      <c r="C138" s="48" t="s">
        <v>39</v>
      </c>
      <c r="H138" s="51">
        <v>2451974</v>
      </c>
      <c r="J138" s="49">
        <v>2415178</v>
      </c>
    </row>
    <row r="139" spans="3:10" ht="15.75">
      <c r="C139" s="48" t="s">
        <v>40</v>
      </c>
      <c r="H139" s="51">
        <v>133858</v>
      </c>
      <c r="J139" s="49">
        <v>134081</v>
      </c>
    </row>
    <row r="140" ht="6.75" customHeight="1">
      <c r="H140" s="51"/>
    </row>
    <row r="141" spans="3:10" ht="16.5" thickBot="1">
      <c r="C141" s="48" t="s">
        <v>20</v>
      </c>
      <c r="H141" s="53">
        <f>SUM(H133:H139)</f>
        <v>14557374</v>
      </c>
      <c r="J141" s="54">
        <f>SUM(J133:J139)</f>
        <v>14568549</v>
      </c>
    </row>
    <row r="142" ht="16.5" thickTop="1"/>
    <row r="144" spans="2:3" ht="15.75">
      <c r="B144" s="48" t="s">
        <v>370</v>
      </c>
      <c r="C144" s="52" t="s">
        <v>371</v>
      </c>
    </row>
    <row r="145" spans="8:10" ht="15.75">
      <c r="H145" s="137" t="s">
        <v>3</v>
      </c>
      <c r="I145" s="137"/>
      <c r="J145" s="137"/>
    </row>
    <row r="146" spans="8:10" ht="15.75">
      <c r="H146" s="50" t="s">
        <v>344</v>
      </c>
      <c r="I146" s="50"/>
      <c r="J146" s="50" t="s">
        <v>345</v>
      </c>
    </row>
    <row r="147" spans="8:10" ht="15.75">
      <c r="H147" s="51" t="s">
        <v>0</v>
      </c>
      <c r="I147" s="51"/>
      <c r="J147" s="51" t="s">
        <v>0</v>
      </c>
    </row>
    <row r="148" spans="8:10" ht="9" customHeight="1">
      <c r="H148" s="51"/>
      <c r="I148" s="51"/>
      <c r="J148" s="51"/>
    </row>
    <row r="149" spans="3:10" ht="15.75">
      <c r="C149" s="48" t="s">
        <v>42</v>
      </c>
      <c r="H149" s="51">
        <v>710789</v>
      </c>
      <c r="J149" s="49">
        <v>803642</v>
      </c>
    </row>
    <row r="150" spans="3:10" ht="15.75">
      <c r="C150" s="48" t="s">
        <v>43</v>
      </c>
      <c r="H150" s="51">
        <v>96065</v>
      </c>
      <c r="J150" s="49">
        <v>16693</v>
      </c>
    </row>
    <row r="151" spans="3:10" ht="15.75">
      <c r="C151" s="48" t="s">
        <v>44</v>
      </c>
      <c r="H151" s="51">
        <v>2038755</v>
      </c>
      <c r="J151" s="49">
        <v>1846753</v>
      </c>
    </row>
    <row r="152" spans="3:10" ht="15.75">
      <c r="C152" s="48" t="s">
        <v>45</v>
      </c>
      <c r="H152" s="51">
        <v>68741</v>
      </c>
      <c r="J152" s="49">
        <v>73606</v>
      </c>
    </row>
    <row r="153" spans="3:10" ht="15.75">
      <c r="C153" s="48" t="s">
        <v>46</v>
      </c>
      <c r="H153" s="51">
        <v>954662</v>
      </c>
      <c r="J153" s="49">
        <v>895775</v>
      </c>
    </row>
    <row r="154" spans="3:10" ht="15.75">
      <c r="C154" s="48" t="s">
        <v>47</v>
      </c>
      <c r="H154" s="51">
        <v>1297124</v>
      </c>
      <c r="J154" s="49">
        <v>1238180</v>
      </c>
    </row>
    <row r="155" spans="3:10" ht="15.75">
      <c r="C155" s="48" t="s">
        <v>48</v>
      </c>
      <c r="H155" s="51">
        <v>4470450</v>
      </c>
      <c r="J155" s="49">
        <v>4847224</v>
      </c>
    </row>
    <row r="156" spans="3:10" ht="15.75">
      <c r="C156" s="64" t="s">
        <v>267</v>
      </c>
      <c r="H156" s="65">
        <v>4026146</v>
      </c>
      <c r="I156" s="57"/>
      <c r="J156" s="66">
        <v>3963507</v>
      </c>
    </row>
    <row r="157" spans="3:10" ht="15.75">
      <c r="C157" s="64" t="s">
        <v>268</v>
      </c>
      <c r="H157" s="67">
        <v>444304</v>
      </c>
      <c r="I157" s="57"/>
      <c r="J157" s="68">
        <v>883717</v>
      </c>
    </row>
    <row r="158" spans="3:10" ht="15.75">
      <c r="C158" s="48" t="s">
        <v>49</v>
      </c>
      <c r="H158" s="51">
        <v>1970906</v>
      </c>
      <c r="J158" s="49">
        <v>1844351</v>
      </c>
    </row>
    <row r="159" spans="3:10" ht="15.75">
      <c r="C159" s="48" t="s">
        <v>256</v>
      </c>
      <c r="H159" s="51">
        <v>298103</v>
      </c>
      <c r="J159" s="49">
        <v>306537</v>
      </c>
    </row>
    <row r="160" spans="3:10" ht="15.75">
      <c r="C160" s="48" t="s">
        <v>50</v>
      </c>
      <c r="H160" s="51">
        <v>390166</v>
      </c>
      <c r="J160" s="49">
        <v>311617</v>
      </c>
    </row>
    <row r="161" spans="3:10" ht="15.75">
      <c r="C161" s="48" t="s">
        <v>51</v>
      </c>
      <c r="H161" s="51">
        <v>237395</v>
      </c>
      <c r="J161" s="49">
        <v>397268</v>
      </c>
    </row>
    <row r="162" spans="3:10" ht="15.75">
      <c r="C162" s="48" t="s">
        <v>52</v>
      </c>
      <c r="H162" s="51">
        <v>1008932</v>
      </c>
      <c r="J162" s="49">
        <v>977913</v>
      </c>
    </row>
    <row r="163" spans="3:10" ht="15.75">
      <c r="C163" s="48" t="s">
        <v>53</v>
      </c>
      <c r="H163" s="51">
        <v>714803</v>
      </c>
      <c r="J163" s="49">
        <v>689772</v>
      </c>
    </row>
    <row r="164" spans="3:10" ht="15.75">
      <c r="C164" s="48" t="s">
        <v>54</v>
      </c>
      <c r="H164" s="51">
        <v>300483</v>
      </c>
      <c r="J164" s="49">
        <v>319218</v>
      </c>
    </row>
    <row r="165" ht="6.75" customHeight="1">
      <c r="H165" s="51"/>
    </row>
    <row r="166" spans="3:10" ht="16.5" thickBot="1">
      <c r="C166" s="48" t="s">
        <v>20</v>
      </c>
      <c r="H166" s="53">
        <f>SUM(H149:H155)+SUM(H158:H164)</f>
        <v>14557374</v>
      </c>
      <c r="J166" s="54">
        <f>SUM(J149:J155)+SUM(J158:J164)</f>
        <v>14568549</v>
      </c>
    </row>
    <row r="167" spans="8:10" ht="16.5" thickTop="1">
      <c r="H167" s="56"/>
      <c r="J167" s="57"/>
    </row>
    <row r="168" spans="8:10" ht="15.75">
      <c r="H168" s="56"/>
      <c r="J168" s="57"/>
    </row>
    <row r="169" spans="8:10" ht="15.75">
      <c r="H169" s="56"/>
      <c r="J169" s="57"/>
    </row>
    <row r="170" spans="8:10" ht="15.75">
      <c r="H170" s="56"/>
      <c r="J170" s="57"/>
    </row>
    <row r="171" spans="8:10" ht="15.75">
      <c r="H171" s="56"/>
      <c r="J171" s="57"/>
    </row>
    <row r="172" spans="3:10" ht="18" customHeight="1">
      <c r="C172" s="69"/>
      <c r="D172" s="69"/>
      <c r="E172" s="69"/>
      <c r="F172" s="69"/>
      <c r="G172" s="69"/>
      <c r="H172" s="69"/>
      <c r="I172" s="69"/>
      <c r="J172" s="69"/>
    </row>
    <row r="173" spans="3:10" ht="18" customHeight="1">
      <c r="C173" s="69"/>
      <c r="D173" s="69"/>
      <c r="E173" s="69"/>
      <c r="F173" s="69"/>
      <c r="G173" s="69"/>
      <c r="H173" s="69"/>
      <c r="I173" s="69"/>
      <c r="J173" s="69"/>
    </row>
    <row r="174" spans="1:2" ht="15.75">
      <c r="A174" s="47"/>
      <c r="B174" s="47"/>
    </row>
    <row r="175" spans="1:2" ht="15.75">
      <c r="A175" s="47"/>
      <c r="B175" s="47"/>
    </row>
    <row r="176" spans="1:2" ht="15.75">
      <c r="A176" s="47"/>
      <c r="B176" s="47"/>
    </row>
    <row r="177" spans="1:2" ht="15.75">
      <c r="A177" s="47" t="s">
        <v>326</v>
      </c>
      <c r="B177" s="47" t="s">
        <v>427</v>
      </c>
    </row>
    <row r="178" spans="1:2" ht="15.75">
      <c r="A178" s="47"/>
      <c r="B178" s="47"/>
    </row>
    <row r="179" spans="2:3" ht="15.75">
      <c r="B179" s="48" t="s">
        <v>41</v>
      </c>
      <c r="C179" s="52" t="s">
        <v>257</v>
      </c>
    </row>
    <row r="180" ht="15.75">
      <c r="C180" s="48" t="s">
        <v>269</v>
      </c>
    </row>
    <row r="182" spans="8:10" ht="15.75">
      <c r="H182" s="137" t="s">
        <v>3</v>
      </c>
      <c r="I182" s="137"/>
      <c r="J182" s="137"/>
    </row>
    <row r="183" spans="8:10" ht="15.75">
      <c r="H183" s="50" t="s">
        <v>344</v>
      </c>
      <c r="I183" s="50"/>
      <c r="J183" s="50" t="s">
        <v>345</v>
      </c>
    </row>
    <row r="184" spans="8:10" ht="15.75">
      <c r="H184" s="51" t="s">
        <v>0</v>
      </c>
      <c r="I184" s="51"/>
      <c r="J184" s="51" t="s">
        <v>0</v>
      </c>
    </row>
    <row r="185" spans="8:10" ht="6.75" customHeight="1">
      <c r="H185" s="51"/>
      <c r="I185" s="51"/>
      <c r="J185" s="51"/>
    </row>
    <row r="186" spans="8:10" ht="9" customHeight="1">
      <c r="H186" s="51"/>
      <c r="I186" s="51"/>
      <c r="J186" s="51"/>
    </row>
    <row r="187" spans="3:10" ht="15.75">
      <c r="C187" s="48" t="s">
        <v>56</v>
      </c>
      <c r="H187" s="51">
        <v>2125272</v>
      </c>
      <c r="J187" s="49">
        <v>2038407</v>
      </c>
    </row>
    <row r="188" spans="3:10" ht="15.75">
      <c r="C188" s="48" t="s">
        <v>57</v>
      </c>
      <c r="H188" s="51">
        <v>437638</v>
      </c>
      <c r="J188" s="49">
        <v>1273054</v>
      </c>
    </row>
    <row r="189" spans="3:10" ht="15.75">
      <c r="C189" s="48" t="s">
        <v>125</v>
      </c>
      <c r="H189" s="51">
        <v>-278686</v>
      </c>
      <c r="J189" s="49">
        <v>-724255</v>
      </c>
    </row>
    <row r="190" spans="3:10" ht="15.75">
      <c r="C190" s="48" t="s">
        <v>58</v>
      </c>
      <c r="H190" s="51">
        <v>-100094</v>
      </c>
      <c r="J190" s="49">
        <v>-267684</v>
      </c>
    </row>
    <row r="191" spans="3:10" ht="15.75">
      <c r="C191" s="48" t="s">
        <v>59</v>
      </c>
      <c r="H191" s="51">
        <v>-6835</v>
      </c>
      <c r="J191" s="49">
        <v>-194250</v>
      </c>
    </row>
    <row r="192" spans="8:10" ht="6.75" customHeight="1">
      <c r="H192" s="60"/>
      <c r="J192" s="61"/>
    </row>
    <row r="193" spans="3:10" ht="15.75">
      <c r="C193" s="48" t="s">
        <v>61</v>
      </c>
      <c r="H193" s="51">
        <f>SUM(H187:H191)</f>
        <v>2177295</v>
      </c>
      <c r="J193" s="49">
        <f>SUM(J187:J191)</f>
        <v>2125272</v>
      </c>
    </row>
    <row r="194" spans="3:10" ht="15.75">
      <c r="C194" s="48" t="s">
        <v>60</v>
      </c>
      <c r="H194" s="56">
        <v>-858055</v>
      </c>
      <c r="J194" s="57">
        <v>-825160</v>
      </c>
    </row>
    <row r="195" spans="8:10" ht="6.75" customHeight="1">
      <c r="H195" s="60"/>
      <c r="J195" s="61"/>
    </row>
    <row r="196" spans="3:8" ht="15.75">
      <c r="C196" s="48" t="s">
        <v>126</v>
      </c>
      <c r="H196" s="51"/>
    </row>
    <row r="197" spans="3:10" ht="16.5" thickBot="1">
      <c r="C197" s="48" t="s">
        <v>127</v>
      </c>
      <c r="H197" s="70">
        <f>+H194+H193</f>
        <v>1319240</v>
      </c>
      <c r="J197" s="71">
        <f>+J194+J193</f>
        <v>1300112</v>
      </c>
    </row>
    <row r="198" ht="16.5" thickTop="1"/>
    <row r="199" ht="15.75">
      <c r="C199" s="48" t="s">
        <v>270</v>
      </c>
    </row>
    <row r="200" spans="3:10" ht="16.5" thickBot="1">
      <c r="C200" s="48" t="s">
        <v>128</v>
      </c>
      <c r="H200" s="72">
        <v>0.096</v>
      </c>
      <c r="J200" s="73">
        <v>0.095</v>
      </c>
    </row>
    <row r="201" spans="8:10" ht="15.75">
      <c r="H201" s="57"/>
      <c r="J201" s="57"/>
    </row>
    <row r="203" spans="2:3" ht="15.75">
      <c r="B203" s="48" t="s">
        <v>55</v>
      </c>
      <c r="C203" s="48" t="s">
        <v>272</v>
      </c>
    </row>
    <row r="204" ht="15.75">
      <c r="C204" s="48" t="s">
        <v>271</v>
      </c>
    </row>
    <row r="205" spans="8:10" ht="15.75">
      <c r="H205" s="137" t="s">
        <v>3</v>
      </c>
      <c r="I205" s="137"/>
      <c r="J205" s="137"/>
    </row>
    <row r="206" spans="8:10" ht="15.75">
      <c r="H206" s="50" t="s">
        <v>344</v>
      </c>
      <c r="I206" s="50"/>
      <c r="J206" s="50" t="s">
        <v>345</v>
      </c>
    </row>
    <row r="207" spans="8:10" ht="15.75">
      <c r="H207" s="51" t="s">
        <v>0</v>
      </c>
      <c r="I207" s="51"/>
      <c r="J207" s="51" t="s">
        <v>0</v>
      </c>
    </row>
    <row r="208" ht="15.75">
      <c r="C208" s="47" t="s">
        <v>129</v>
      </c>
    </row>
    <row r="209" spans="3:10" ht="15.75">
      <c r="C209" s="48" t="s">
        <v>56</v>
      </c>
      <c r="H209" s="51">
        <v>206388</v>
      </c>
      <c r="J209" s="49">
        <v>224874</v>
      </c>
    </row>
    <row r="210" spans="3:10" ht="15.75">
      <c r="C210" s="48" t="s">
        <v>65</v>
      </c>
      <c r="H210" s="51">
        <v>6232</v>
      </c>
      <c r="J210" s="49">
        <v>27410</v>
      </c>
    </row>
    <row r="211" spans="3:10" ht="15.75">
      <c r="C211" s="48" t="s">
        <v>130</v>
      </c>
      <c r="H211" s="51">
        <v>-6847</v>
      </c>
      <c r="J211" s="49">
        <v>-45896</v>
      </c>
    </row>
    <row r="212" ht="6.75" customHeight="1">
      <c r="H212" s="51"/>
    </row>
    <row r="213" spans="3:10" ht="16.5" thickBot="1">
      <c r="C213" s="48" t="s">
        <v>61</v>
      </c>
      <c r="H213" s="53">
        <f>SUM(H209:H211)</f>
        <v>205773</v>
      </c>
      <c r="J213" s="54">
        <f>SUM(J209:J211)</f>
        <v>206388</v>
      </c>
    </row>
    <row r="214" ht="16.5" thickTop="1"/>
    <row r="215" ht="15.75">
      <c r="C215" s="48" t="s">
        <v>63</v>
      </c>
    </row>
    <row r="216" spans="3:10" ht="16.5" thickBot="1">
      <c r="C216" s="48" t="s">
        <v>64</v>
      </c>
      <c r="H216" s="72">
        <v>0.015</v>
      </c>
      <c r="J216" s="73">
        <v>0.015</v>
      </c>
    </row>
    <row r="220" spans="1:2" ht="15.75">
      <c r="A220" s="47" t="s">
        <v>326</v>
      </c>
      <c r="B220" s="47" t="s">
        <v>427</v>
      </c>
    </row>
    <row r="222" spans="2:3" ht="15.75">
      <c r="B222" s="48" t="s">
        <v>55</v>
      </c>
      <c r="C222" s="48" t="s">
        <v>465</v>
      </c>
    </row>
    <row r="223" ht="15.75">
      <c r="C223" s="48" t="s">
        <v>463</v>
      </c>
    </row>
    <row r="225" spans="8:10" ht="15.75">
      <c r="H225" s="137" t="s">
        <v>3</v>
      </c>
      <c r="I225" s="137"/>
      <c r="J225" s="137"/>
    </row>
    <row r="226" spans="8:10" ht="15.75">
      <c r="H226" s="50" t="s">
        <v>344</v>
      </c>
      <c r="I226" s="50"/>
      <c r="J226" s="50" t="s">
        <v>345</v>
      </c>
    </row>
    <row r="227" spans="8:10" ht="15.75">
      <c r="H227" s="51" t="s">
        <v>0</v>
      </c>
      <c r="I227" s="51"/>
      <c r="J227" s="51" t="s">
        <v>0</v>
      </c>
    </row>
    <row r="228" ht="15.75">
      <c r="C228" s="47" t="s">
        <v>131</v>
      </c>
    </row>
    <row r="229" spans="3:10" ht="15.75">
      <c r="C229" s="48" t="s">
        <v>56</v>
      </c>
      <c r="H229" s="51">
        <v>825160</v>
      </c>
      <c r="J229" s="49">
        <v>384462</v>
      </c>
    </row>
    <row r="230" spans="3:10" ht="15.75">
      <c r="C230" s="48" t="s">
        <v>65</v>
      </c>
      <c r="H230" s="51">
        <v>67148</v>
      </c>
      <c r="J230" s="49">
        <v>715518</v>
      </c>
    </row>
    <row r="231" spans="3:10" ht="15.75">
      <c r="C231" s="48" t="s">
        <v>132</v>
      </c>
      <c r="H231" s="51">
        <v>-27418</v>
      </c>
      <c r="J231" s="49">
        <v>-80524</v>
      </c>
    </row>
    <row r="232" spans="3:10" ht="15.75">
      <c r="C232" s="48" t="s">
        <v>59</v>
      </c>
      <c r="H232" s="51">
        <v>-6835</v>
      </c>
      <c r="J232" s="49">
        <v>-194296</v>
      </c>
    </row>
    <row r="233" ht="6.75" customHeight="1">
      <c r="H233" s="51"/>
    </row>
    <row r="234" spans="3:10" ht="16.5" thickBot="1">
      <c r="C234" s="48" t="s">
        <v>61</v>
      </c>
      <c r="H234" s="53">
        <f>SUM(H229:H232)</f>
        <v>858055</v>
      </c>
      <c r="J234" s="54">
        <f>SUM(J229:J232)</f>
        <v>825160</v>
      </c>
    </row>
    <row r="235" ht="16.5" thickTop="1"/>
    <row r="237" spans="2:3" ht="15.75">
      <c r="B237" s="48" t="s">
        <v>62</v>
      </c>
      <c r="C237" s="52" t="s">
        <v>273</v>
      </c>
    </row>
    <row r="238" spans="8:10" ht="15.75">
      <c r="H238" s="137" t="s">
        <v>3</v>
      </c>
      <c r="I238" s="137"/>
      <c r="J238" s="137"/>
    </row>
    <row r="239" spans="8:10" ht="15.75">
      <c r="H239" s="50" t="s">
        <v>344</v>
      </c>
      <c r="I239" s="50"/>
      <c r="J239" s="50" t="s">
        <v>345</v>
      </c>
    </row>
    <row r="240" spans="8:10" ht="15.75">
      <c r="H240" s="51" t="s">
        <v>0</v>
      </c>
      <c r="I240" s="51"/>
      <c r="J240" s="51" t="s">
        <v>0</v>
      </c>
    </row>
    <row r="241" spans="8:10" ht="6.75" customHeight="1">
      <c r="H241" s="51"/>
      <c r="I241" s="51"/>
      <c r="J241" s="51"/>
    </row>
    <row r="242" spans="3:10" ht="15.75">
      <c r="C242" s="48" t="s">
        <v>42</v>
      </c>
      <c r="H242" s="51">
        <v>93340</v>
      </c>
      <c r="J242" s="49">
        <v>84801</v>
      </c>
    </row>
    <row r="243" spans="3:10" ht="15.75">
      <c r="C243" s="48" t="s">
        <v>43</v>
      </c>
      <c r="H243" s="51">
        <v>1450</v>
      </c>
      <c r="J243" s="49">
        <v>3696</v>
      </c>
    </row>
    <row r="244" spans="3:10" ht="15.75">
      <c r="C244" s="48" t="s">
        <v>44</v>
      </c>
      <c r="H244" s="51">
        <v>628074</v>
      </c>
      <c r="J244" s="49">
        <v>565625</v>
      </c>
    </row>
    <row r="245" spans="3:10" ht="15.75">
      <c r="C245" s="48" t="s">
        <v>45</v>
      </c>
      <c r="H245" s="51">
        <v>258</v>
      </c>
      <c r="J245" s="49">
        <v>292</v>
      </c>
    </row>
    <row r="246" spans="3:10" ht="15.75">
      <c r="C246" s="48" t="s">
        <v>46</v>
      </c>
      <c r="H246" s="51">
        <v>193834</v>
      </c>
      <c r="J246" s="49">
        <v>178597</v>
      </c>
    </row>
    <row r="247" spans="3:10" ht="15.75">
      <c r="C247" s="48" t="s">
        <v>47</v>
      </c>
      <c r="H247" s="51">
        <v>197549</v>
      </c>
      <c r="J247" s="49">
        <v>196013</v>
      </c>
    </row>
    <row r="248" spans="3:10" ht="15.75">
      <c r="C248" s="48" t="s">
        <v>48</v>
      </c>
      <c r="H248" s="51">
        <v>499415</v>
      </c>
      <c r="J248" s="49">
        <v>514587</v>
      </c>
    </row>
    <row r="249" spans="3:10" ht="15.75">
      <c r="C249" s="64" t="s">
        <v>274</v>
      </c>
      <c r="H249" s="65">
        <v>415526</v>
      </c>
      <c r="I249" s="74"/>
      <c r="J249" s="66">
        <v>400452</v>
      </c>
    </row>
    <row r="250" spans="3:10" ht="15.75">
      <c r="C250" s="64" t="s">
        <v>275</v>
      </c>
      <c r="H250" s="67">
        <v>83889</v>
      </c>
      <c r="I250" s="74"/>
      <c r="J250" s="68">
        <v>114135</v>
      </c>
    </row>
    <row r="251" spans="3:10" ht="15.75">
      <c r="C251" s="48" t="s">
        <v>49</v>
      </c>
      <c r="H251" s="51">
        <v>162661</v>
      </c>
      <c r="J251" s="49">
        <v>162582</v>
      </c>
    </row>
    <row r="252" spans="3:10" ht="15.75">
      <c r="C252" s="48" t="s">
        <v>256</v>
      </c>
      <c r="H252" s="51">
        <v>26366</v>
      </c>
      <c r="J252" s="49">
        <v>14776</v>
      </c>
    </row>
    <row r="253" spans="3:10" ht="15.75">
      <c r="C253" s="48" t="s">
        <v>50</v>
      </c>
      <c r="H253" s="51">
        <v>92807</v>
      </c>
      <c r="J253" s="49">
        <v>62746</v>
      </c>
    </row>
    <row r="254" spans="3:10" ht="15.75">
      <c r="C254" s="48" t="s">
        <v>51</v>
      </c>
      <c r="H254" s="51">
        <v>98156</v>
      </c>
      <c r="J254" s="49">
        <v>159511</v>
      </c>
    </row>
    <row r="255" spans="3:10" ht="15.75">
      <c r="C255" s="48" t="s">
        <v>52</v>
      </c>
      <c r="H255" s="51">
        <v>71721</v>
      </c>
      <c r="J255" s="49">
        <v>60514</v>
      </c>
    </row>
    <row r="256" spans="3:10" ht="15.75">
      <c r="C256" s="48" t="s">
        <v>53</v>
      </c>
      <c r="H256" s="51">
        <v>69361</v>
      </c>
      <c r="J256" s="49">
        <v>72279</v>
      </c>
    </row>
    <row r="257" spans="3:10" ht="15.75">
      <c r="C257" s="48" t="s">
        <v>54</v>
      </c>
      <c r="H257" s="51">
        <v>42303</v>
      </c>
      <c r="J257" s="49">
        <v>49253</v>
      </c>
    </row>
    <row r="258" ht="6.75" customHeight="1">
      <c r="H258" s="51"/>
    </row>
    <row r="259" spans="8:10" ht="16.5" thickBot="1">
      <c r="H259" s="53">
        <f>SUM(H242:H248)+SUM(H251:H257)</f>
        <v>2177295</v>
      </c>
      <c r="J259" s="54">
        <f>SUM(J242:J248)+SUM(J251:J257)</f>
        <v>2125272</v>
      </c>
    </row>
    <row r="260" ht="16.5" thickTop="1"/>
    <row r="268" ht="15.75"/>
    <row r="269" ht="15.75"/>
    <row r="270" spans="1:2" ht="15.75">
      <c r="A270" s="75" t="s">
        <v>327</v>
      </c>
      <c r="B270" s="75" t="s">
        <v>372</v>
      </c>
    </row>
    <row r="271" spans="1:10" ht="15.75">
      <c r="A271" s="75"/>
      <c r="B271" s="75"/>
      <c r="H271" s="137" t="s">
        <v>3</v>
      </c>
      <c r="I271" s="137"/>
      <c r="J271" s="137"/>
    </row>
    <row r="272" spans="1:10" ht="15.75">
      <c r="A272" s="75"/>
      <c r="B272" s="75"/>
      <c r="H272" s="50" t="s">
        <v>344</v>
      </c>
      <c r="I272" s="50"/>
      <c r="J272" s="50" t="s">
        <v>345</v>
      </c>
    </row>
    <row r="273" spans="1:10" ht="15.75">
      <c r="A273" s="75"/>
      <c r="B273" s="75"/>
      <c r="H273" s="51" t="s">
        <v>0</v>
      </c>
      <c r="I273" s="51"/>
      <c r="J273" s="51" t="s">
        <v>0</v>
      </c>
    </row>
    <row r="274" spans="1:2" ht="11.25" customHeight="1">
      <c r="A274" s="75"/>
      <c r="B274" s="75"/>
    </row>
    <row r="275" spans="1:10" ht="15.75">
      <c r="A275" s="75"/>
      <c r="B275" s="76" t="s">
        <v>373</v>
      </c>
      <c r="H275" s="51">
        <v>163064</v>
      </c>
      <c r="J275" s="49">
        <v>180376</v>
      </c>
    </row>
    <row r="276" spans="1:10" ht="15.75">
      <c r="A276" s="75"/>
      <c r="B276" s="76" t="s">
        <v>374</v>
      </c>
      <c r="H276" s="51">
        <v>46769</v>
      </c>
      <c r="J276" s="49">
        <v>100764</v>
      </c>
    </row>
    <row r="277" spans="1:10" ht="6.75" customHeight="1">
      <c r="A277" s="75"/>
      <c r="B277" s="76"/>
      <c r="H277" s="60"/>
      <c r="J277" s="61"/>
    </row>
    <row r="278" spans="1:10" ht="15.75">
      <c r="A278" s="75"/>
      <c r="B278" s="76"/>
      <c r="H278" s="51">
        <f>+H276+H275</f>
        <v>209833</v>
      </c>
      <c r="J278" s="49">
        <f>+J276+J275</f>
        <v>281140</v>
      </c>
    </row>
    <row r="279" spans="1:8" ht="15.75">
      <c r="A279" s="75"/>
      <c r="B279" s="76" t="s">
        <v>375</v>
      </c>
      <c r="H279" s="51"/>
    </row>
    <row r="280" spans="1:10" ht="15.75">
      <c r="A280" s="75"/>
      <c r="B280" s="76" t="s">
        <v>134</v>
      </c>
      <c r="H280" s="51">
        <v>-30598</v>
      </c>
      <c r="J280" s="49">
        <v>-29544</v>
      </c>
    </row>
    <row r="281" spans="1:10" ht="5.25" customHeight="1">
      <c r="A281" s="75"/>
      <c r="B281" s="76"/>
      <c r="H281" s="60"/>
      <c r="J281" s="61"/>
    </row>
    <row r="282" spans="1:10" ht="16.5" thickBot="1">
      <c r="A282" s="75"/>
      <c r="B282" s="76"/>
      <c r="H282" s="53">
        <f>+H280+H278</f>
        <v>179235</v>
      </c>
      <c r="J282" s="54">
        <f>+J280+J278</f>
        <v>251596</v>
      </c>
    </row>
    <row r="283" spans="1:8" ht="16.5" thickTop="1">
      <c r="A283" s="75"/>
      <c r="B283" s="76"/>
      <c r="H283" s="51"/>
    </row>
    <row r="284" spans="1:8" ht="15.75">
      <c r="A284" s="75"/>
      <c r="B284" s="76"/>
      <c r="H284" s="51"/>
    </row>
    <row r="285" spans="1:8" ht="15.75">
      <c r="A285" s="75"/>
      <c r="B285" s="76"/>
      <c r="H285" s="51"/>
    </row>
    <row r="286" spans="1:8" ht="15.75">
      <c r="A286" s="75"/>
      <c r="B286" s="76"/>
      <c r="H286" s="51"/>
    </row>
    <row r="287" spans="1:8" ht="15.75">
      <c r="A287" s="75"/>
      <c r="B287" s="76"/>
      <c r="H287" s="51"/>
    </row>
    <row r="288" spans="1:8" ht="4.5" customHeight="1">
      <c r="A288" s="75"/>
      <c r="B288" s="76"/>
      <c r="H288" s="51"/>
    </row>
    <row r="289" spans="1:8" ht="15.75">
      <c r="A289" s="75"/>
      <c r="B289" s="76"/>
      <c r="H289" s="51"/>
    </row>
    <row r="290" spans="1:8" ht="15.75">
      <c r="A290" s="75"/>
      <c r="B290" s="76"/>
      <c r="H290" s="51"/>
    </row>
    <row r="291" spans="1:8" ht="15.75">
      <c r="A291" s="75"/>
      <c r="B291" s="76"/>
      <c r="H291" s="51"/>
    </row>
    <row r="292" spans="1:8" ht="15.75">
      <c r="A292" s="75"/>
      <c r="B292" s="76"/>
      <c r="H292" s="51"/>
    </row>
    <row r="293" spans="1:8" ht="3.75" customHeight="1">
      <c r="A293" s="75"/>
      <c r="B293" s="76"/>
      <c r="H293" s="51"/>
    </row>
    <row r="294" spans="1:8" ht="15.75">
      <c r="A294" s="75"/>
      <c r="B294" s="76"/>
      <c r="H294" s="51"/>
    </row>
    <row r="295" spans="1:8" ht="15.75">
      <c r="A295" s="75"/>
      <c r="B295" s="76"/>
      <c r="H295" s="51"/>
    </row>
    <row r="296" spans="1:8" ht="15.75">
      <c r="A296" s="75"/>
      <c r="B296" s="76"/>
      <c r="H296" s="51"/>
    </row>
    <row r="297" spans="1:10" ht="15.75">
      <c r="A297" s="75"/>
      <c r="B297" s="76"/>
      <c r="H297" s="137" t="s">
        <v>3</v>
      </c>
      <c r="I297" s="137"/>
      <c r="J297" s="137"/>
    </row>
    <row r="298" spans="1:10" ht="15.75">
      <c r="A298" s="75"/>
      <c r="B298" s="76"/>
      <c r="H298" s="50" t="s">
        <v>344</v>
      </c>
      <c r="I298" s="50"/>
      <c r="J298" s="50" t="s">
        <v>345</v>
      </c>
    </row>
    <row r="299" spans="1:10" ht="15.75">
      <c r="A299" s="75"/>
      <c r="B299" s="76"/>
      <c r="H299" s="51" t="s">
        <v>0</v>
      </c>
      <c r="I299" s="51"/>
      <c r="J299" s="51" t="s">
        <v>0</v>
      </c>
    </row>
    <row r="300" spans="1:8" ht="8.25" customHeight="1">
      <c r="A300" s="75"/>
      <c r="B300" s="76"/>
      <c r="H300" s="51"/>
    </row>
    <row r="301" spans="1:10" ht="15.75">
      <c r="A301" s="75"/>
      <c r="B301" s="76" t="s">
        <v>376</v>
      </c>
      <c r="H301" s="51">
        <v>150</v>
      </c>
      <c r="J301" s="49">
        <v>221</v>
      </c>
    </row>
    <row r="302" spans="1:10" ht="15.75">
      <c r="A302" s="75"/>
      <c r="B302" s="76" t="s">
        <v>377</v>
      </c>
      <c r="H302" s="51">
        <v>32508</v>
      </c>
      <c r="J302" s="49">
        <v>32739</v>
      </c>
    </row>
    <row r="303" spans="1:10" ht="4.5" customHeight="1">
      <c r="A303" s="75"/>
      <c r="B303" s="76"/>
      <c r="H303" s="60"/>
      <c r="J303" s="61"/>
    </row>
    <row r="304" spans="1:10" ht="16.5" thickBot="1">
      <c r="A304" s="75"/>
      <c r="B304" s="76"/>
      <c r="H304" s="53">
        <f>+H302+H301</f>
        <v>32658</v>
      </c>
      <c r="J304" s="54">
        <f>+J302+J301</f>
        <v>32960</v>
      </c>
    </row>
    <row r="305" spans="1:8" ht="16.5" thickTop="1">
      <c r="A305" s="75"/>
      <c r="B305" s="76"/>
      <c r="H305" s="51"/>
    </row>
    <row r="306" spans="1:8" ht="15.75">
      <c r="A306" s="75"/>
      <c r="B306" s="76"/>
      <c r="H306" s="51"/>
    </row>
    <row r="307" spans="1:8" ht="15.75">
      <c r="A307" s="75"/>
      <c r="B307" s="76" t="s">
        <v>378</v>
      </c>
      <c r="H307" s="51"/>
    </row>
    <row r="308" spans="1:8" ht="15.75">
      <c r="A308" s="75"/>
      <c r="B308" s="76"/>
      <c r="H308" s="51"/>
    </row>
    <row r="309" spans="1:10" ht="15.75">
      <c r="A309" s="75"/>
      <c r="B309" s="76" t="s">
        <v>228</v>
      </c>
      <c r="H309" s="51">
        <v>29544</v>
      </c>
      <c r="J309" s="49">
        <v>14242</v>
      </c>
    </row>
    <row r="310" spans="1:10" ht="15.75">
      <c r="A310" s="75"/>
      <c r="B310" s="76" t="s">
        <v>245</v>
      </c>
      <c r="H310" s="51">
        <v>2061</v>
      </c>
      <c r="J310" s="49">
        <v>22067</v>
      </c>
    </row>
    <row r="311" spans="1:10" ht="15.75">
      <c r="A311" s="75"/>
      <c r="B311" s="76" t="s">
        <v>379</v>
      </c>
      <c r="H311" s="51">
        <v>-1007</v>
      </c>
      <c r="J311" s="49">
        <v>-6765</v>
      </c>
    </row>
    <row r="312" spans="1:8" ht="6" customHeight="1">
      <c r="A312" s="75"/>
      <c r="B312" s="76"/>
      <c r="H312" s="51"/>
    </row>
    <row r="313" spans="2:10" ht="16.5" thickBot="1">
      <c r="B313" s="48" t="s">
        <v>319</v>
      </c>
      <c r="H313" s="53">
        <f>SUM(H309:H311)</f>
        <v>30598</v>
      </c>
      <c r="J313" s="54">
        <f>SUM(J309:J311)</f>
        <v>29544</v>
      </c>
    </row>
    <row r="314" ht="16.5" thickTop="1">
      <c r="H314" s="51"/>
    </row>
    <row r="315" ht="15.75">
      <c r="H315" s="51"/>
    </row>
    <row r="316" ht="15.75">
      <c r="H316" s="51"/>
    </row>
    <row r="317" ht="15.75">
      <c r="H317" s="51"/>
    </row>
    <row r="318" spans="1:2" ht="15.75">
      <c r="A318" s="75" t="s">
        <v>328</v>
      </c>
      <c r="B318" s="75" t="s">
        <v>135</v>
      </c>
    </row>
    <row r="319" spans="1:10" ht="15.75">
      <c r="A319" s="47"/>
      <c r="B319" s="47"/>
      <c r="H319" s="137" t="s">
        <v>3</v>
      </c>
      <c r="I319" s="137"/>
      <c r="J319" s="137"/>
    </row>
    <row r="320" spans="1:10" ht="15.75">
      <c r="A320" s="47"/>
      <c r="B320" s="47"/>
      <c r="H320" s="50" t="s">
        <v>344</v>
      </c>
      <c r="I320" s="50"/>
      <c r="J320" s="50" t="s">
        <v>345</v>
      </c>
    </row>
    <row r="321" spans="1:10" ht="15.75">
      <c r="A321" s="47"/>
      <c r="B321" s="47"/>
      <c r="H321" s="51" t="s">
        <v>0</v>
      </c>
      <c r="I321" s="51"/>
      <c r="J321" s="51" t="s">
        <v>0</v>
      </c>
    </row>
    <row r="322" ht="6.75" customHeight="1"/>
    <row r="323" spans="2:10" ht="15.75">
      <c r="B323" s="48" t="s">
        <v>136</v>
      </c>
      <c r="H323" s="51">
        <v>393</v>
      </c>
      <c r="J323" s="49">
        <v>1143</v>
      </c>
    </row>
    <row r="324" spans="2:10" ht="15.75">
      <c r="B324" s="48" t="s">
        <v>310</v>
      </c>
      <c r="H324" s="51">
        <v>30589</v>
      </c>
      <c r="J324" s="49">
        <v>35903</v>
      </c>
    </row>
    <row r="325" spans="2:10" ht="15.75">
      <c r="B325" s="48" t="s">
        <v>341</v>
      </c>
      <c r="H325" s="51">
        <v>175011</v>
      </c>
      <c r="J325" s="49">
        <v>144276</v>
      </c>
    </row>
    <row r="326" spans="2:10" ht="15.75">
      <c r="B326" s="48" t="s">
        <v>137</v>
      </c>
      <c r="H326" s="51">
        <v>1459</v>
      </c>
      <c r="J326" s="49">
        <v>1524</v>
      </c>
    </row>
    <row r="327" spans="2:10" ht="15.75">
      <c r="B327" s="48" t="s">
        <v>138</v>
      </c>
      <c r="H327" s="51">
        <v>14228</v>
      </c>
      <c r="J327" s="49">
        <v>14229</v>
      </c>
    </row>
    <row r="328" spans="8:10" ht="6.75" customHeight="1">
      <c r="H328" s="60"/>
      <c r="J328" s="61"/>
    </row>
    <row r="329" spans="8:10" ht="15.75">
      <c r="H329" s="56">
        <f>SUM(H323:H327)</f>
        <v>221680</v>
      </c>
      <c r="J329" s="57">
        <f>SUM(J323:J327)</f>
        <v>197075</v>
      </c>
    </row>
    <row r="330" ht="7.5" customHeight="1">
      <c r="H330" s="51"/>
    </row>
    <row r="331" spans="2:10" ht="15.75">
      <c r="B331" s="48" t="s">
        <v>134</v>
      </c>
      <c r="H331" s="51">
        <v>-15455</v>
      </c>
      <c r="J331" s="49">
        <v>-15185</v>
      </c>
    </row>
    <row r="332" ht="6.75" customHeight="1">
      <c r="H332" s="51"/>
    </row>
    <row r="333" spans="8:10" ht="16.5" thickBot="1">
      <c r="H333" s="53">
        <f>SUM(H329:H332)</f>
        <v>206225</v>
      </c>
      <c r="J333" s="54">
        <f>SUM(J329:J332)</f>
        <v>181890</v>
      </c>
    </row>
    <row r="334" ht="16.5" thickTop="1"/>
    <row r="337" spans="1:2" ht="15.75">
      <c r="A337" s="75" t="s">
        <v>329</v>
      </c>
      <c r="B337" s="75" t="s">
        <v>133</v>
      </c>
    </row>
    <row r="338" spans="1:10" ht="15.75">
      <c r="A338" s="47"/>
      <c r="B338" s="47"/>
      <c r="H338" s="137" t="s">
        <v>3</v>
      </c>
      <c r="I338" s="137"/>
      <c r="J338" s="137"/>
    </row>
    <row r="339" spans="1:10" ht="15.75">
      <c r="A339" s="47"/>
      <c r="B339" s="47"/>
      <c r="H339" s="50" t="s">
        <v>344</v>
      </c>
      <c r="I339" s="50"/>
      <c r="J339" s="50" t="s">
        <v>345</v>
      </c>
    </row>
    <row r="340" spans="1:10" ht="15.75">
      <c r="A340" s="47"/>
      <c r="B340" s="47"/>
      <c r="H340" s="51" t="s">
        <v>0</v>
      </c>
      <c r="I340" s="51"/>
      <c r="J340" s="51" t="s">
        <v>0</v>
      </c>
    </row>
    <row r="341" ht="6.75" customHeight="1"/>
    <row r="342" ht="15.75">
      <c r="B342" s="52" t="s">
        <v>139</v>
      </c>
    </row>
    <row r="343" spans="2:10" ht="15.75">
      <c r="B343" s="48" t="s">
        <v>140</v>
      </c>
      <c r="H343" s="51">
        <v>3995222</v>
      </c>
      <c r="J343" s="49">
        <v>3936179</v>
      </c>
    </row>
    <row r="344" spans="2:10" ht="15.75">
      <c r="B344" s="48" t="s">
        <v>141</v>
      </c>
      <c r="H344" s="51">
        <v>1455810</v>
      </c>
      <c r="J344" s="49">
        <v>1471345</v>
      </c>
    </row>
    <row r="345" spans="2:10" ht="15.75">
      <c r="B345" s="48" t="s">
        <v>464</v>
      </c>
      <c r="H345" s="51">
        <v>11805890</v>
      </c>
      <c r="J345" s="49">
        <v>12258480</v>
      </c>
    </row>
    <row r="346" spans="2:10" ht="15.75">
      <c r="B346" s="48" t="s">
        <v>76</v>
      </c>
      <c r="H346" s="51">
        <v>309</v>
      </c>
      <c r="J346" s="49">
        <v>217</v>
      </c>
    </row>
    <row r="347" ht="6.75" customHeight="1">
      <c r="H347" s="51"/>
    </row>
    <row r="348" spans="8:10" ht="16.5" thickBot="1">
      <c r="H348" s="53">
        <f>SUM(H343:H346)</f>
        <v>17257231</v>
      </c>
      <c r="J348" s="54">
        <f>SUM(J343:J346)</f>
        <v>17666221</v>
      </c>
    </row>
    <row r="349" ht="16.5" thickTop="1"/>
    <row r="351" spans="8:10" ht="15.75">
      <c r="H351" s="137" t="s">
        <v>3</v>
      </c>
      <c r="I351" s="137"/>
      <c r="J351" s="137"/>
    </row>
    <row r="352" spans="8:10" ht="15.75">
      <c r="H352" s="50" t="s">
        <v>344</v>
      </c>
      <c r="I352" s="50"/>
      <c r="J352" s="50" t="s">
        <v>345</v>
      </c>
    </row>
    <row r="353" spans="8:10" ht="15.75">
      <c r="H353" s="51" t="s">
        <v>0</v>
      </c>
      <c r="I353" s="51"/>
      <c r="J353" s="51" t="s">
        <v>0</v>
      </c>
    </row>
    <row r="354" ht="15.75">
      <c r="B354" s="52" t="s">
        <v>22</v>
      </c>
    </row>
    <row r="355" spans="2:10" ht="15.75">
      <c r="B355" s="48" t="s">
        <v>142</v>
      </c>
      <c r="H355" s="51">
        <v>924987</v>
      </c>
      <c r="J355" s="49">
        <v>1034344</v>
      </c>
    </row>
    <row r="356" spans="2:10" ht="15.75">
      <c r="B356" s="48" t="s">
        <v>143</v>
      </c>
      <c r="H356" s="51">
        <v>5820052</v>
      </c>
      <c r="J356" s="49">
        <v>5863501</v>
      </c>
    </row>
    <row r="357" spans="2:10" ht="15.75">
      <c r="B357" s="48" t="s">
        <v>144</v>
      </c>
      <c r="H357" s="51">
        <v>9664474</v>
      </c>
      <c r="J357" s="49">
        <v>9744249</v>
      </c>
    </row>
    <row r="358" spans="2:10" ht="15.75">
      <c r="B358" s="48" t="s">
        <v>76</v>
      </c>
      <c r="H358" s="51">
        <v>847718</v>
      </c>
      <c r="J358" s="49">
        <v>1024127</v>
      </c>
    </row>
    <row r="359" ht="6.75" customHeight="1">
      <c r="H359" s="51"/>
    </row>
    <row r="360" spans="8:10" ht="16.5" thickBot="1">
      <c r="H360" s="53">
        <f>SUM(H355:H358)</f>
        <v>17257231</v>
      </c>
      <c r="J360" s="54">
        <f>SUM(J355:J358)</f>
        <v>17666221</v>
      </c>
    </row>
    <row r="361" ht="16.5" thickTop="1"/>
    <row r="364" spans="1:2" ht="15.75">
      <c r="A364" s="47" t="s">
        <v>330</v>
      </c>
      <c r="B364" s="47" t="s">
        <v>145</v>
      </c>
    </row>
    <row r="366" spans="8:10" ht="15.75">
      <c r="H366" s="137" t="s">
        <v>3</v>
      </c>
      <c r="I366" s="137"/>
      <c r="J366" s="137"/>
    </row>
    <row r="367" spans="8:10" ht="15.75">
      <c r="H367" s="50" t="s">
        <v>344</v>
      </c>
      <c r="I367" s="50"/>
      <c r="J367" s="50" t="s">
        <v>345</v>
      </c>
    </row>
    <row r="368" spans="8:10" ht="15.75">
      <c r="H368" s="51" t="s">
        <v>0</v>
      </c>
      <c r="I368" s="51"/>
      <c r="J368" s="51" t="s">
        <v>0</v>
      </c>
    </row>
    <row r="369" ht="6.75" customHeight="1"/>
    <row r="370" spans="2:10" ht="15.75">
      <c r="B370" s="48" t="s">
        <v>146</v>
      </c>
      <c r="H370" s="51">
        <v>650046</v>
      </c>
      <c r="J370" s="49">
        <v>494110</v>
      </c>
    </row>
    <row r="371" spans="2:10" ht="15.75">
      <c r="B371" s="48" t="s">
        <v>147</v>
      </c>
      <c r="H371" s="51">
        <v>15000</v>
      </c>
      <c r="J371" s="49">
        <v>30000</v>
      </c>
    </row>
    <row r="372" spans="2:10" ht="15.75">
      <c r="B372" s="48" t="s">
        <v>148</v>
      </c>
      <c r="H372" s="51">
        <v>248442</v>
      </c>
      <c r="J372" s="49">
        <v>239994</v>
      </c>
    </row>
    <row r="373" spans="2:10" ht="15.75">
      <c r="B373" s="48" t="s">
        <v>149</v>
      </c>
      <c r="H373" s="51">
        <v>7782</v>
      </c>
      <c r="J373" s="49">
        <v>6902</v>
      </c>
    </row>
    <row r="374" ht="6.75" customHeight="1">
      <c r="H374" s="51"/>
    </row>
    <row r="375" spans="8:10" ht="16.5" thickBot="1">
      <c r="H375" s="53">
        <f>SUM(H370:H373)</f>
        <v>921270</v>
      </c>
      <c r="J375" s="54">
        <f>SUM(J370:J373)</f>
        <v>771006</v>
      </c>
    </row>
    <row r="376" ht="16.5" thickTop="1"/>
    <row r="378" spans="1:3" ht="15.75">
      <c r="A378" s="75" t="s">
        <v>380</v>
      </c>
      <c r="B378" s="75" t="s">
        <v>381</v>
      </c>
      <c r="C378" s="76"/>
    </row>
    <row r="379" spans="1:10" ht="15.75">
      <c r="A379" s="75"/>
      <c r="B379" s="75"/>
      <c r="C379" s="76"/>
      <c r="H379" s="137" t="s">
        <v>3</v>
      </c>
      <c r="I379" s="137"/>
      <c r="J379" s="137"/>
    </row>
    <row r="380" spans="1:10" ht="15.75">
      <c r="A380" s="75"/>
      <c r="B380" s="75"/>
      <c r="C380" s="76"/>
      <c r="H380" s="50" t="s">
        <v>344</v>
      </c>
      <c r="I380" s="50"/>
      <c r="J380" s="50" t="s">
        <v>345</v>
      </c>
    </row>
    <row r="381" spans="1:10" ht="14.25" customHeight="1">
      <c r="A381" s="75"/>
      <c r="B381" s="75"/>
      <c r="C381" s="76"/>
      <c r="H381" s="51" t="s">
        <v>0</v>
      </c>
      <c r="I381" s="51"/>
      <c r="J381" s="51" t="s">
        <v>0</v>
      </c>
    </row>
    <row r="382" spans="1:3" ht="7.5" customHeight="1">
      <c r="A382" s="75"/>
      <c r="B382" s="75"/>
      <c r="C382" s="76"/>
    </row>
    <row r="383" spans="2:10" ht="15.75">
      <c r="B383" s="48" t="s">
        <v>382</v>
      </c>
      <c r="H383" s="49">
        <v>48994</v>
      </c>
      <c r="J383" s="49">
        <v>100270</v>
      </c>
    </row>
    <row r="384" spans="2:10" ht="15.75">
      <c r="B384" s="48" t="s">
        <v>383</v>
      </c>
      <c r="H384" s="49">
        <v>58059</v>
      </c>
      <c r="J384" s="49">
        <v>69584</v>
      </c>
    </row>
    <row r="385" ht="6" customHeight="1"/>
    <row r="386" spans="8:10" ht="16.5" thickBot="1">
      <c r="H386" s="54">
        <f>+H384+H383</f>
        <v>107053</v>
      </c>
      <c r="J386" s="54">
        <f>+J384+J383</f>
        <v>169854</v>
      </c>
    </row>
    <row r="387" spans="8:10" ht="16.5" thickTop="1">
      <c r="H387" s="57"/>
      <c r="J387" s="57"/>
    </row>
    <row r="388" spans="8:10" ht="15.75">
      <c r="H388" s="57"/>
      <c r="J388" s="57"/>
    </row>
    <row r="389" spans="8:10" ht="15.75">
      <c r="H389" s="57"/>
      <c r="J389" s="57"/>
    </row>
    <row r="390" spans="8:10" ht="15.75">
      <c r="H390" s="57"/>
      <c r="J390" s="57"/>
    </row>
    <row r="391" spans="8:10" ht="15.75">
      <c r="H391" s="57"/>
      <c r="J391" s="57"/>
    </row>
    <row r="392" spans="8:10" ht="15.75">
      <c r="H392" s="57"/>
      <c r="J392" s="57"/>
    </row>
    <row r="393" spans="8:10" ht="15.75">
      <c r="H393" s="57"/>
      <c r="J393" s="57"/>
    </row>
    <row r="394" spans="2:10" ht="15.75">
      <c r="B394" s="55"/>
      <c r="H394" s="57"/>
      <c r="J394" s="57"/>
    </row>
    <row r="395" spans="8:10" ht="15.75">
      <c r="H395" s="57"/>
      <c r="J395" s="57"/>
    </row>
    <row r="396" spans="8:10" ht="15.75">
      <c r="H396" s="57"/>
      <c r="J396" s="57"/>
    </row>
    <row r="397" spans="1:3" ht="15.75">
      <c r="A397" s="75" t="s">
        <v>331</v>
      </c>
      <c r="B397" s="75" t="s">
        <v>150</v>
      </c>
      <c r="C397" s="76"/>
    </row>
    <row r="398" spans="8:10" ht="15.75">
      <c r="H398" s="137" t="s">
        <v>3</v>
      </c>
      <c r="I398" s="137"/>
      <c r="J398" s="137"/>
    </row>
    <row r="399" spans="8:10" ht="15.75">
      <c r="H399" s="50" t="s">
        <v>344</v>
      </c>
      <c r="I399" s="50"/>
      <c r="J399" s="50" t="s">
        <v>345</v>
      </c>
    </row>
    <row r="400" spans="8:10" ht="15.75">
      <c r="H400" s="51" t="s">
        <v>0</v>
      </c>
      <c r="I400" s="51"/>
      <c r="J400" s="51" t="s">
        <v>0</v>
      </c>
    </row>
    <row r="401" ht="6.75" customHeight="1"/>
    <row r="402" spans="2:10" ht="15.75">
      <c r="B402" s="48" t="s">
        <v>205</v>
      </c>
      <c r="H402" s="51">
        <v>637231</v>
      </c>
      <c r="J402" s="49">
        <v>547226</v>
      </c>
    </row>
    <row r="403" spans="2:10" ht="15.75">
      <c r="B403" s="48" t="s">
        <v>151</v>
      </c>
      <c r="H403" s="51">
        <v>78191</v>
      </c>
      <c r="J403" s="49">
        <v>88495</v>
      </c>
    </row>
    <row r="404" spans="2:10" ht="15.75">
      <c r="B404" s="48" t="s">
        <v>152</v>
      </c>
      <c r="H404" s="51">
        <v>22906</v>
      </c>
      <c r="J404" s="49">
        <v>22670</v>
      </c>
    </row>
    <row r="405" spans="2:10" ht="15.75">
      <c r="B405" s="48" t="s">
        <v>153</v>
      </c>
      <c r="H405" s="51">
        <v>25285</v>
      </c>
      <c r="J405" s="49">
        <v>22391</v>
      </c>
    </row>
    <row r="406" ht="6.75" customHeight="1">
      <c r="H406" s="51"/>
    </row>
    <row r="407" spans="8:10" ht="16.5" thickBot="1">
      <c r="H407" s="53">
        <f>SUM(H402:H405)</f>
        <v>763613</v>
      </c>
      <c r="J407" s="54">
        <f>SUM(J402:J405)</f>
        <v>680782</v>
      </c>
    </row>
    <row r="408" ht="16.5" thickTop="1"/>
  </sheetData>
  <mergeCells count="19">
    <mergeCell ref="H398:J398"/>
    <mergeCell ref="H351:J351"/>
    <mergeCell ref="H238:J238"/>
    <mergeCell ref="H379:J379"/>
    <mergeCell ref="H319:J319"/>
    <mergeCell ref="H338:J338"/>
    <mergeCell ref="H366:J366"/>
    <mergeCell ref="H107:J107"/>
    <mergeCell ref="H4:J4"/>
    <mergeCell ref="H19:J19"/>
    <mergeCell ref="H44:J44"/>
    <mergeCell ref="H74:J74"/>
    <mergeCell ref="H128:J128"/>
    <mergeCell ref="H145:J145"/>
    <mergeCell ref="H271:J271"/>
    <mergeCell ref="H297:J297"/>
    <mergeCell ref="H182:J182"/>
    <mergeCell ref="H205:J205"/>
    <mergeCell ref="H225:J225"/>
  </mergeCells>
  <printOptions/>
  <pageMargins left="0.75" right="0.75" top="0.65" bottom="0.38" header="0.28" footer="0.5"/>
  <pageSetup firstPageNumber="23" useFirstPageNumber="1" horizontalDpi="180" verticalDpi="180" orientation="portrait" paperSize="9" scale="95" r:id="rId2"/>
  <headerFooter alignWithMargins="0">
    <oddHeader>&amp;L&amp;"Times New Roman,Bold"&amp;12MALAYSIAN PLANTATIONS BERHAD&amp;"Arial,Regular"&amp;10 &amp;"Times New Roman,Regular"&amp;9(6627-X)
&amp;12FIRST FINANCIAL QUARTER ENDED 30 JUNE 2006&amp;"Arial,Regular"&amp;10
_______________________________________________________
</oddHeader>
    <oddFooter>&amp;C&amp;P</oddFooter>
  </headerFooter>
  <rowBreaks count="8" manualBreakCount="8">
    <brk id="40" max="9" man="1"/>
    <brk id="69" max="9" man="1"/>
    <brk id="123" max="9" man="1"/>
    <brk id="175" max="9" man="1"/>
    <brk id="217" max="9" man="1"/>
    <brk id="268" max="9" man="1"/>
    <brk id="315" max="9" man="1"/>
    <brk id="361" max="9" man="1"/>
  </rowBreaks>
  <drawing r:id="rId1"/>
</worksheet>
</file>

<file path=xl/worksheets/sheet3.xml><?xml version="1.0" encoding="utf-8"?>
<worksheet xmlns="http://schemas.openxmlformats.org/spreadsheetml/2006/main" xmlns:r="http://schemas.openxmlformats.org/officeDocument/2006/relationships">
  <dimension ref="A2:O54"/>
  <sheetViews>
    <sheetView showGridLines="0" workbookViewId="0" topLeftCell="A1">
      <selection activeCell="A14" sqref="A14"/>
    </sheetView>
  </sheetViews>
  <sheetFormatPr defaultColWidth="9.140625" defaultRowHeight="12.75"/>
  <cols>
    <col min="1" max="1" width="5.28125" style="48" customWidth="1"/>
    <col min="2" max="2" width="6.57421875" style="48" customWidth="1"/>
    <col min="3" max="4" width="9.140625" style="48" customWidth="1"/>
    <col min="5" max="5" width="6.140625" style="48" customWidth="1"/>
    <col min="6" max="6" width="16.28125" style="48" customWidth="1"/>
    <col min="7" max="7" width="2.140625" style="48" customWidth="1"/>
    <col min="8" max="8" width="13.57421875" style="48" customWidth="1"/>
    <col min="9" max="9" width="2.140625" style="48" customWidth="1"/>
    <col min="10" max="10" width="14.7109375" style="48" customWidth="1"/>
    <col min="11" max="11" width="2.421875" style="48" customWidth="1"/>
    <col min="12" max="12" width="13.7109375" style="48" customWidth="1"/>
    <col min="13" max="16384" width="9.140625" style="48" customWidth="1"/>
  </cols>
  <sheetData>
    <row r="2" spans="1:4" ht="15.75">
      <c r="A2" s="47" t="s">
        <v>386</v>
      </c>
      <c r="B2" s="47" t="s">
        <v>154</v>
      </c>
      <c r="C2" s="47"/>
      <c r="D2" s="47"/>
    </row>
    <row r="4" ht="15.75">
      <c r="B4" s="48" t="s">
        <v>155</v>
      </c>
    </row>
    <row r="6" spans="10:12" ht="15.75">
      <c r="J6" s="105" t="s">
        <v>344</v>
      </c>
      <c r="K6" s="105"/>
      <c r="L6" s="105" t="s">
        <v>345</v>
      </c>
    </row>
    <row r="7" spans="10:12" ht="15.75">
      <c r="J7" s="106" t="s">
        <v>157</v>
      </c>
      <c r="K7" s="106"/>
      <c r="L7" s="106" t="s">
        <v>157</v>
      </c>
    </row>
    <row r="8" ht="15.75">
      <c r="B8" s="52" t="s">
        <v>385</v>
      </c>
    </row>
    <row r="9" spans="2:12" ht="15.75">
      <c r="B9" s="48" t="s">
        <v>311</v>
      </c>
      <c r="J9" s="107">
        <v>10.45</v>
      </c>
      <c r="K9" s="108"/>
      <c r="L9" s="108">
        <v>10.23</v>
      </c>
    </row>
    <row r="10" spans="2:12" ht="16.5" thickBot="1">
      <c r="B10" s="48" t="s">
        <v>156</v>
      </c>
      <c r="J10" s="109">
        <v>16.04</v>
      </c>
      <c r="K10" s="108"/>
      <c r="L10" s="110">
        <v>15.08</v>
      </c>
    </row>
    <row r="11" spans="10:12" ht="15.75">
      <c r="J11" s="107"/>
      <c r="K11" s="108"/>
      <c r="L11" s="108"/>
    </row>
    <row r="12" ht="15.75">
      <c r="B12" s="48" t="s">
        <v>258</v>
      </c>
    </row>
    <row r="13" ht="8.25" customHeight="1"/>
    <row r="14" spans="10:12" ht="15.75">
      <c r="J14" s="105" t="s">
        <v>344</v>
      </c>
      <c r="K14" s="105"/>
      <c r="L14" s="105" t="s">
        <v>345</v>
      </c>
    </row>
    <row r="15" spans="10:12" ht="15.75">
      <c r="J15" s="106" t="s">
        <v>0</v>
      </c>
      <c r="K15" s="106"/>
      <c r="L15" s="106" t="s">
        <v>0</v>
      </c>
    </row>
    <row r="16" ht="15.75">
      <c r="B16" s="47" t="s">
        <v>312</v>
      </c>
    </row>
    <row r="17" spans="10:12" ht="6.75" customHeight="1">
      <c r="J17" s="78"/>
      <c r="K17" s="78"/>
      <c r="L17" s="78"/>
    </row>
    <row r="18" spans="2:12" ht="15.75">
      <c r="B18" s="48" t="s">
        <v>313</v>
      </c>
      <c r="J18" s="102">
        <v>596517</v>
      </c>
      <c r="K18" s="77"/>
      <c r="L18" s="77">
        <v>596517</v>
      </c>
    </row>
    <row r="19" spans="2:12" ht="15.75">
      <c r="B19" s="48" t="s">
        <v>387</v>
      </c>
      <c r="J19" s="102">
        <v>2000</v>
      </c>
      <c r="K19" s="77"/>
      <c r="L19" s="77">
        <v>2000</v>
      </c>
    </row>
    <row r="20" spans="2:12" ht="15.75">
      <c r="B20" s="48" t="s">
        <v>276</v>
      </c>
      <c r="J20" s="79">
        <v>399517</v>
      </c>
      <c r="K20" s="78"/>
      <c r="L20" s="78">
        <v>399517</v>
      </c>
    </row>
    <row r="21" spans="2:12" ht="15.75">
      <c r="B21" s="48" t="s">
        <v>277</v>
      </c>
      <c r="J21" s="79">
        <v>421593</v>
      </c>
      <c r="K21" s="78"/>
      <c r="L21" s="78">
        <v>421593</v>
      </c>
    </row>
    <row r="22" spans="2:12" ht="15.75">
      <c r="B22" s="48" t="s">
        <v>278</v>
      </c>
      <c r="J22" s="79">
        <v>481432</v>
      </c>
      <c r="K22" s="78"/>
      <c r="L22" s="78">
        <v>481432</v>
      </c>
    </row>
    <row r="23" spans="2:12" ht="15.75">
      <c r="B23" s="48" t="s">
        <v>279</v>
      </c>
      <c r="J23" s="79">
        <v>10035</v>
      </c>
      <c r="K23" s="78"/>
      <c r="L23" s="78">
        <v>10035</v>
      </c>
    </row>
    <row r="24" spans="2:12" ht="15.75">
      <c r="B24" s="48" t="s">
        <v>158</v>
      </c>
      <c r="J24" s="85">
        <v>5108</v>
      </c>
      <c r="K24" s="78"/>
      <c r="L24" s="86">
        <v>5026</v>
      </c>
    </row>
    <row r="25" spans="10:12" ht="15.75">
      <c r="J25" s="79">
        <f>SUM(J18:J24)</f>
        <v>1916202</v>
      </c>
      <c r="K25" s="78"/>
      <c r="L25" s="78">
        <f>SUM(L18:L24)</f>
        <v>1916120</v>
      </c>
    </row>
    <row r="26" spans="2:12" ht="15.75">
      <c r="B26" s="48" t="s">
        <v>159</v>
      </c>
      <c r="J26" s="79">
        <v>-303263</v>
      </c>
      <c r="K26" s="78"/>
      <c r="L26" s="78">
        <v>-303263</v>
      </c>
    </row>
    <row r="27" spans="2:12" ht="15.75">
      <c r="B27" s="48" t="s">
        <v>160</v>
      </c>
      <c r="J27" s="79">
        <v>-106229</v>
      </c>
      <c r="K27" s="78"/>
      <c r="L27" s="78">
        <v>-117994</v>
      </c>
    </row>
    <row r="28" spans="2:12" ht="15.75">
      <c r="B28" s="48" t="s">
        <v>161</v>
      </c>
      <c r="J28" s="95">
        <f>SUM(J25:J27)</f>
        <v>1506710</v>
      </c>
      <c r="K28" s="78"/>
      <c r="L28" s="96">
        <f>SUM(L25:L27)</f>
        <v>1494863</v>
      </c>
    </row>
    <row r="29" spans="10:12" ht="15.75">
      <c r="J29" s="111"/>
      <c r="K29" s="112"/>
      <c r="L29" s="112"/>
    </row>
    <row r="30" ht="15.75">
      <c r="B30" s="47" t="s">
        <v>314</v>
      </c>
    </row>
    <row r="31" ht="10.5" customHeight="1"/>
    <row r="32" spans="2:12" ht="15.75">
      <c r="B32" s="48" t="s">
        <v>79</v>
      </c>
      <c r="J32" s="79">
        <v>600000</v>
      </c>
      <c r="K32" s="78"/>
      <c r="L32" s="78">
        <v>502499</v>
      </c>
    </row>
    <row r="33" spans="2:12" ht="15.75">
      <c r="B33" s="48" t="s">
        <v>162</v>
      </c>
      <c r="J33" s="79"/>
      <c r="K33" s="78"/>
      <c r="L33" s="78"/>
    </row>
    <row r="34" spans="2:12" ht="15.75">
      <c r="B34" s="48" t="s">
        <v>280</v>
      </c>
      <c r="J34" s="79">
        <v>205773</v>
      </c>
      <c r="K34" s="78"/>
      <c r="L34" s="78">
        <v>206388</v>
      </c>
    </row>
    <row r="35" spans="2:12" ht="15.75">
      <c r="B35" s="48" t="s">
        <v>163</v>
      </c>
      <c r="J35" s="95">
        <f>SUM(J32:J34)</f>
        <v>805773</v>
      </c>
      <c r="K35" s="77"/>
      <c r="L35" s="96">
        <f>SUM(L32:L34)</f>
        <v>708887</v>
      </c>
    </row>
    <row r="36" spans="10:12" ht="15.75">
      <c r="J36" s="102"/>
      <c r="K36" s="77"/>
      <c r="L36" s="77"/>
    </row>
    <row r="37" spans="2:12" ht="16.5" thickBot="1">
      <c r="B37" s="47" t="s">
        <v>343</v>
      </c>
      <c r="J37" s="90">
        <f>+J35+J28</f>
        <v>2312483</v>
      </c>
      <c r="K37" s="78"/>
      <c r="L37" s="91">
        <f>+L35+L28</f>
        <v>2203750</v>
      </c>
    </row>
    <row r="38" spans="10:12" ht="16.5" thickTop="1">
      <c r="J38" s="112"/>
      <c r="K38" s="112"/>
      <c r="L38" s="112"/>
    </row>
    <row r="39" ht="15.75">
      <c r="B39" s="48" t="s">
        <v>411</v>
      </c>
    </row>
    <row r="40" ht="15.75">
      <c r="B40" s="48" t="s">
        <v>428</v>
      </c>
    </row>
    <row r="41" spans="2:12" ht="15.75">
      <c r="B41" s="113"/>
      <c r="F41" s="139" t="s">
        <v>344</v>
      </c>
      <c r="G41" s="140"/>
      <c r="H41" s="140"/>
      <c r="J41" s="139" t="s">
        <v>345</v>
      </c>
      <c r="K41" s="139"/>
      <c r="L41" s="139"/>
    </row>
    <row r="42" spans="2:14" ht="15.75">
      <c r="B42" s="113"/>
      <c r="H42" s="106" t="s">
        <v>389</v>
      </c>
      <c r="I42" s="114"/>
      <c r="J42" s="114"/>
      <c r="L42" s="106" t="s">
        <v>389</v>
      </c>
      <c r="M42" s="114"/>
      <c r="N42" s="114"/>
    </row>
    <row r="43" spans="2:12" ht="15.75">
      <c r="B43" s="115" t="s">
        <v>3</v>
      </c>
      <c r="F43" s="116" t="s">
        <v>388</v>
      </c>
      <c r="G43" s="55"/>
      <c r="H43" s="116" t="s">
        <v>390</v>
      </c>
      <c r="I43" s="55"/>
      <c r="J43" s="116" t="s">
        <v>388</v>
      </c>
      <c r="K43" s="55"/>
      <c r="L43" s="116" t="s">
        <v>390</v>
      </c>
    </row>
    <row r="44" spans="2:12" ht="15.75">
      <c r="B44" s="117"/>
      <c r="F44" s="118" t="s">
        <v>0</v>
      </c>
      <c r="G44" s="106"/>
      <c r="H44" s="118" t="s">
        <v>0</v>
      </c>
      <c r="I44" s="106"/>
      <c r="J44" s="118" t="s">
        <v>0</v>
      </c>
      <c r="K44" s="106"/>
      <c r="L44" s="118" t="s">
        <v>0</v>
      </c>
    </row>
    <row r="45" spans="2:12" ht="15.75">
      <c r="B45" s="117"/>
      <c r="F45" s="106"/>
      <c r="G45" s="106"/>
      <c r="H45" s="106"/>
      <c r="I45" s="106"/>
      <c r="J45" s="106"/>
      <c r="K45" s="106"/>
      <c r="L45" s="106"/>
    </row>
    <row r="46" spans="2:14" ht="15.75">
      <c r="B46" s="119">
        <v>0</v>
      </c>
      <c r="F46" s="78">
        <v>5458166</v>
      </c>
      <c r="H46" s="78">
        <v>0</v>
      </c>
      <c r="J46" s="78">
        <v>5179157</v>
      </c>
      <c r="L46" s="78">
        <v>0</v>
      </c>
      <c r="N46" s="78"/>
    </row>
    <row r="47" spans="2:14" ht="15.75">
      <c r="B47" s="119">
        <v>0.1</v>
      </c>
      <c r="F47" s="78">
        <v>564625</v>
      </c>
      <c r="H47" s="78">
        <v>56462</v>
      </c>
      <c r="J47" s="78">
        <v>602049</v>
      </c>
      <c r="L47" s="78">
        <v>60205</v>
      </c>
      <c r="N47" s="78"/>
    </row>
    <row r="48" spans="2:14" ht="15.75">
      <c r="B48" s="119">
        <v>0.2</v>
      </c>
      <c r="F48" s="78">
        <v>2576844</v>
      </c>
      <c r="H48" s="78">
        <v>515369</v>
      </c>
      <c r="J48" s="78">
        <v>2464529</v>
      </c>
      <c r="L48" s="78">
        <v>492906</v>
      </c>
      <c r="N48" s="78"/>
    </row>
    <row r="49" spans="2:14" ht="15.75">
      <c r="B49" s="119">
        <v>0.5</v>
      </c>
      <c r="F49" s="78">
        <v>3724094</v>
      </c>
      <c r="H49" s="78">
        <v>1862047</v>
      </c>
      <c r="J49" s="78">
        <v>3655582</v>
      </c>
      <c r="L49" s="78">
        <v>1827791</v>
      </c>
      <c r="N49" s="78"/>
    </row>
    <row r="50" spans="2:14" ht="15.75">
      <c r="B50" s="119">
        <v>1</v>
      </c>
      <c r="F50" s="78">
        <v>11882680</v>
      </c>
      <c r="H50" s="78">
        <v>11882680</v>
      </c>
      <c r="J50" s="78">
        <v>12139466</v>
      </c>
      <c r="L50" s="78">
        <v>12139466</v>
      </c>
      <c r="N50" s="78"/>
    </row>
    <row r="51" spans="2:14" ht="15.75">
      <c r="B51" s="48" t="s">
        <v>414</v>
      </c>
      <c r="F51" s="78"/>
      <c r="H51" s="78"/>
      <c r="J51" s="78"/>
      <c r="L51" s="78"/>
      <c r="N51" s="78"/>
    </row>
    <row r="52" spans="2:14" ht="15.75">
      <c r="B52" s="48" t="s">
        <v>415</v>
      </c>
      <c r="F52" s="78">
        <v>0</v>
      </c>
      <c r="H52" s="78">
        <v>99592</v>
      </c>
      <c r="J52" s="78">
        <v>0</v>
      </c>
      <c r="L52" s="78">
        <v>95766</v>
      </c>
      <c r="N52" s="78"/>
    </row>
    <row r="53" spans="2:14" ht="16.5" thickBot="1">
      <c r="B53" s="47" t="s">
        <v>391</v>
      </c>
      <c r="F53" s="91">
        <f>SUM(F46:F52)</f>
        <v>24206409</v>
      </c>
      <c r="H53" s="91">
        <f>SUM(H46:H52)</f>
        <v>14416150</v>
      </c>
      <c r="J53" s="91">
        <f>SUM(J46:J52)</f>
        <v>24040783</v>
      </c>
      <c r="L53" s="91">
        <f>SUM(L46:L52)</f>
        <v>14616134</v>
      </c>
      <c r="N53" s="78"/>
    </row>
    <row r="54" spans="6:15" ht="16.5" thickTop="1">
      <c r="F54" s="112"/>
      <c r="J54" s="112"/>
      <c r="K54" s="112"/>
      <c r="L54" s="112"/>
      <c r="M54" s="112"/>
      <c r="N54" s="112"/>
      <c r="O54" s="112"/>
    </row>
  </sheetData>
  <mergeCells count="2">
    <mergeCell ref="F41:H41"/>
    <mergeCell ref="J41:L41"/>
  </mergeCells>
  <printOptions/>
  <pageMargins left="0.55" right="0.4" top="1" bottom="1" header="0.5" footer="0.5"/>
  <pageSetup firstPageNumber="32" useFirstPageNumber="1" horizontalDpi="180" verticalDpi="180" orientation="portrait" paperSize="9" scale="90" r:id="rId1"/>
  <headerFooter alignWithMargins="0">
    <oddHeader>&amp;L&amp;"Times New Roman,Bold"&amp;12MALAYSIAN PLANTATIONS BERHAD&amp;"Times New Roman,Regular" &amp;9(6627-X)
&amp;12FIRST FINANCIAL QUARTER ENDED 30 JUNE 2006
__________________________________________________</oddHeader>
    <oddFooter>&amp;C&amp;P</oddFooter>
  </headerFooter>
</worksheet>
</file>

<file path=xl/worksheets/sheet4.xml><?xml version="1.0" encoding="utf-8"?>
<worksheet xmlns="http://schemas.openxmlformats.org/spreadsheetml/2006/main" xmlns:r="http://schemas.openxmlformats.org/officeDocument/2006/relationships">
  <dimension ref="A2:M58"/>
  <sheetViews>
    <sheetView showGridLines="0" view="pageBreakPreview" zoomScaleSheetLayoutView="100" workbookViewId="0" topLeftCell="A1">
      <selection activeCell="M61" sqref="M61"/>
    </sheetView>
  </sheetViews>
  <sheetFormatPr defaultColWidth="9.140625" defaultRowHeight="12.75"/>
  <cols>
    <col min="1" max="1" width="5.28125" style="48" customWidth="1"/>
    <col min="2" max="2" width="6.57421875" style="48" customWidth="1"/>
    <col min="3" max="4" width="9.140625" style="48" customWidth="1"/>
    <col min="5" max="5" width="6.140625" style="48" customWidth="1"/>
    <col min="6" max="6" width="16.28125" style="48" customWidth="1"/>
    <col min="7" max="7" width="2.140625" style="48" customWidth="1"/>
    <col min="8" max="8" width="14.7109375" style="78" customWidth="1"/>
    <col min="9" max="9" width="4.140625" style="78" customWidth="1"/>
    <col min="10" max="10" width="13.7109375" style="78" customWidth="1"/>
    <col min="11" max="16384" width="9.140625" style="48" customWidth="1"/>
  </cols>
  <sheetData>
    <row r="2" spans="1:4" ht="15.75">
      <c r="A2" s="47" t="s">
        <v>446</v>
      </c>
      <c r="B2" s="47" t="s">
        <v>429</v>
      </c>
      <c r="C2" s="47"/>
      <c r="D2" s="47"/>
    </row>
    <row r="4" ht="15.75">
      <c r="B4" s="48" t="s">
        <v>449</v>
      </c>
    </row>
    <row r="5" spans="2:10" ht="15.75">
      <c r="B5" s="55" t="s">
        <v>450</v>
      </c>
      <c r="C5" s="55"/>
      <c r="D5" s="55"/>
      <c r="E5" s="55"/>
      <c r="F5" s="55"/>
      <c r="G5" s="55"/>
      <c r="H5" s="77"/>
      <c r="I5" s="77"/>
      <c r="J5" s="77"/>
    </row>
    <row r="6" spans="2:10" ht="15.75">
      <c r="B6" s="55"/>
      <c r="C6" s="55"/>
      <c r="D6" s="55"/>
      <c r="E6" s="55"/>
      <c r="F6" s="55"/>
      <c r="G6" s="55"/>
      <c r="H6" s="77"/>
      <c r="I6" s="77"/>
      <c r="J6" s="77"/>
    </row>
    <row r="7" spans="2:11" ht="15.75">
      <c r="B7" s="55"/>
      <c r="C7" s="55"/>
      <c r="D7" s="55"/>
      <c r="E7" s="55"/>
      <c r="F7" s="55"/>
      <c r="G7" s="55"/>
      <c r="I7" s="129" t="s">
        <v>3</v>
      </c>
      <c r="J7" s="129"/>
      <c r="K7" s="128"/>
    </row>
    <row r="8" spans="2:11" ht="8.25" customHeight="1">
      <c r="B8" s="55"/>
      <c r="C8" s="55"/>
      <c r="D8" s="55"/>
      <c r="E8" s="55"/>
      <c r="F8" s="55"/>
      <c r="G8" s="55"/>
      <c r="I8" s="130"/>
      <c r="J8" s="130"/>
      <c r="K8" s="124"/>
    </row>
    <row r="9" spans="2:10" ht="15.75">
      <c r="B9" s="55"/>
      <c r="C9" s="55"/>
      <c r="D9" s="55"/>
      <c r="E9" s="55"/>
      <c r="F9" s="55"/>
      <c r="G9" s="55"/>
      <c r="I9" s="51"/>
      <c r="J9" s="56" t="s">
        <v>431</v>
      </c>
    </row>
    <row r="10" spans="2:10" ht="15.75">
      <c r="B10" s="120"/>
      <c r="C10" s="55"/>
      <c r="D10" s="55"/>
      <c r="E10" s="55"/>
      <c r="F10" s="55"/>
      <c r="G10" s="55"/>
      <c r="H10" s="56" t="s">
        <v>430</v>
      </c>
      <c r="J10" s="56" t="s">
        <v>432</v>
      </c>
    </row>
    <row r="11" spans="2:10" ht="15.75">
      <c r="B11" s="55"/>
      <c r="C11" s="55"/>
      <c r="D11" s="55"/>
      <c r="E11" s="55"/>
      <c r="F11" s="55"/>
      <c r="G11" s="55"/>
      <c r="H11" s="56" t="s">
        <v>0</v>
      </c>
      <c r="J11" s="56" t="s">
        <v>0</v>
      </c>
    </row>
    <row r="12" spans="2:10" ht="15.75">
      <c r="B12" s="120" t="s">
        <v>433</v>
      </c>
      <c r="C12" s="55"/>
      <c r="D12" s="55"/>
      <c r="E12" s="55"/>
      <c r="F12" s="55"/>
      <c r="G12" s="55"/>
      <c r="H12" s="102"/>
      <c r="I12" s="77"/>
      <c r="J12" s="77"/>
    </row>
    <row r="13" spans="2:10" ht="15.75">
      <c r="B13" s="120" t="s">
        <v>434</v>
      </c>
      <c r="C13" s="55"/>
      <c r="D13" s="55"/>
      <c r="E13" s="55"/>
      <c r="F13" s="55"/>
      <c r="G13" s="55"/>
      <c r="H13" s="102"/>
      <c r="I13" s="77"/>
      <c r="J13" s="77"/>
    </row>
    <row r="14" spans="2:10" ht="15.75">
      <c r="B14" s="55" t="s">
        <v>435</v>
      </c>
      <c r="C14" s="55"/>
      <c r="D14" s="55"/>
      <c r="E14" s="55"/>
      <c r="F14" s="55"/>
      <c r="G14" s="55"/>
      <c r="H14" s="77">
        <v>329276</v>
      </c>
      <c r="I14" s="77"/>
      <c r="J14" s="77">
        <v>333076</v>
      </c>
    </row>
    <row r="15" spans="2:10" ht="15.75">
      <c r="B15" s="55" t="s">
        <v>436</v>
      </c>
      <c r="C15" s="55"/>
      <c r="D15" s="55"/>
      <c r="E15" s="55"/>
      <c r="F15" s="55"/>
      <c r="G15" s="55"/>
      <c r="H15" s="77">
        <v>255352</v>
      </c>
      <c r="I15" s="77"/>
      <c r="J15" s="77">
        <v>259570</v>
      </c>
    </row>
    <row r="16" spans="2:10" ht="15.75">
      <c r="B16" s="55" t="s">
        <v>437</v>
      </c>
      <c r="C16" s="55"/>
      <c r="D16" s="55"/>
      <c r="E16" s="55"/>
      <c r="F16" s="55"/>
      <c r="G16" s="55"/>
      <c r="H16" s="131">
        <v>131244</v>
      </c>
      <c r="I16" s="131"/>
      <c r="J16" s="131">
        <v>135462</v>
      </c>
    </row>
    <row r="17" spans="2:10" ht="15.75">
      <c r="B17" s="55" t="s">
        <v>438</v>
      </c>
      <c r="C17" s="55"/>
      <c r="D17" s="55"/>
      <c r="E17" s="55"/>
      <c r="F17" s="55"/>
      <c r="G17" s="55"/>
      <c r="H17" s="57">
        <v>15298</v>
      </c>
      <c r="I17" s="57"/>
      <c r="J17" s="57">
        <v>15260</v>
      </c>
    </row>
    <row r="18" spans="2:10" ht="15.75">
      <c r="B18" s="55" t="s">
        <v>439</v>
      </c>
      <c r="C18" s="55"/>
      <c r="D18" s="55"/>
      <c r="E18" s="55"/>
      <c r="F18" s="55"/>
      <c r="G18" s="55"/>
      <c r="H18" s="77">
        <v>62527</v>
      </c>
      <c r="I18" s="77"/>
      <c r="J18" s="77">
        <v>56826</v>
      </c>
    </row>
    <row r="19" spans="2:10" ht="15.75">
      <c r="B19" s="55" t="s">
        <v>440</v>
      </c>
      <c r="C19" s="55"/>
      <c r="D19" s="55"/>
      <c r="E19" s="55"/>
      <c r="F19" s="55"/>
      <c r="G19" s="55"/>
      <c r="H19" s="77">
        <v>209069</v>
      </c>
      <c r="I19" s="77"/>
      <c r="J19" s="77">
        <v>207548</v>
      </c>
    </row>
    <row r="20" spans="2:10" ht="15.75">
      <c r="B20" s="55" t="s">
        <v>217</v>
      </c>
      <c r="C20" s="55"/>
      <c r="D20" s="55"/>
      <c r="E20" s="55"/>
      <c r="F20" s="55"/>
      <c r="G20" s="55"/>
      <c r="H20" s="77">
        <v>-102462</v>
      </c>
      <c r="I20" s="77"/>
      <c r="J20" s="77">
        <v>-98167</v>
      </c>
    </row>
    <row r="21" spans="2:10" ht="15.75">
      <c r="B21" s="55" t="s">
        <v>441</v>
      </c>
      <c r="C21" s="55"/>
      <c r="D21" s="55"/>
      <c r="E21" s="55"/>
      <c r="F21" s="55"/>
      <c r="G21" s="55"/>
      <c r="H21" s="77">
        <v>106607</v>
      </c>
      <c r="I21" s="77"/>
      <c r="J21" s="77">
        <v>109381</v>
      </c>
    </row>
    <row r="22" spans="2:10" ht="15.75">
      <c r="B22" s="55" t="s">
        <v>442</v>
      </c>
      <c r="C22" s="55"/>
      <c r="D22" s="55"/>
      <c r="E22" s="55"/>
      <c r="F22" s="55"/>
      <c r="G22" s="55"/>
      <c r="H22" s="77">
        <v>-1408</v>
      </c>
      <c r="I22" s="77"/>
      <c r="J22" s="77">
        <v>0</v>
      </c>
    </row>
    <row r="23" spans="2:10" ht="15.75">
      <c r="B23" s="55" t="s">
        <v>443</v>
      </c>
      <c r="C23" s="55"/>
      <c r="D23" s="55"/>
      <c r="E23" s="55"/>
      <c r="F23" s="55"/>
      <c r="G23" s="55"/>
      <c r="H23" s="77">
        <v>41790</v>
      </c>
      <c r="I23" s="77"/>
      <c r="J23" s="77">
        <v>45972</v>
      </c>
    </row>
    <row r="24" spans="2:10" ht="15.75">
      <c r="B24" s="55" t="s">
        <v>444</v>
      </c>
      <c r="C24" s="55"/>
      <c r="D24" s="55"/>
      <c r="E24" s="55"/>
      <c r="F24" s="55"/>
      <c r="G24" s="55"/>
      <c r="H24" s="77">
        <v>-17883</v>
      </c>
      <c r="I24" s="77"/>
      <c r="J24" s="77">
        <v>-19035</v>
      </c>
    </row>
    <row r="25" spans="2:10" ht="15.75">
      <c r="B25" s="55" t="s">
        <v>445</v>
      </c>
      <c r="C25" s="55"/>
      <c r="D25" s="55"/>
      <c r="E25" s="55"/>
      <c r="F25" s="55"/>
      <c r="G25" s="55"/>
      <c r="H25" s="77">
        <v>23907</v>
      </c>
      <c r="I25" s="77"/>
      <c r="J25" s="77">
        <v>26937</v>
      </c>
    </row>
    <row r="26" spans="2:10" ht="15.75">
      <c r="B26" s="55"/>
      <c r="C26" s="55"/>
      <c r="D26" s="55"/>
      <c r="E26" s="55"/>
      <c r="F26" s="55"/>
      <c r="G26" s="55"/>
      <c r="H26" s="102"/>
      <c r="I26" s="77"/>
      <c r="J26" s="77"/>
    </row>
    <row r="27" spans="2:10" ht="15.75">
      <c r="B27" s="55"/>
      <c r="C27" s="55"/>
      <c r="D27" s="55"/>
      <c r="E27" s="55"/>
      <c r="F27" s="55"/>
      <c r="G27" s="55"/>
      <c r="H27" s="102"/>
      <c r="I27" s="77"/>
      <c r="J27" s="77"/>
    </row>
    <row r="28" spans="2:10" ht="15.75">
      <c r="B28" s="55"/>
      <c r="C28" s="55"/>
      <c r="D28" s="55"/>
      <c r="E28" s="55"/>
      <c r="F28" s="55"/>
      <c r="G28" s="55"/>
      <c r="H28" s="102"/>
      <c r="I28" s="77"/>
      <c r="J28" s="77"/>
    </row>
    <row r="29" spans="2:10" ht="15.75">
      <c r="B29" s="55"/>
      <c r="C29" s="55"/>
      <c r="D29" s="55"/>
      <c r="E29" s="55"/>
      <c r="F29" s="55"/>
      <c r="G29" s="55"/>
      <c r="H29" s="102"/>
      <c r="I29" s="77"/>
      <c r="J29" s="77"/>
    </row>
    <row r="30" spans="2:10" ht="15.75">
      <c r="B30" s="55"/>
      <c r="C30" s="55"/>
      <c r="D30" s="55"/>
      <c r="E30" s="55"/>
      <c r="F30" s="55"/>
      <c r="G30" s="55"/>
      <c r="H30" s="102"/>
      <c r="I30" s="77"/>
      <c r="J30" s="77"/>
    </row>
    <row r="31" spans="2:10" ht="15.75">
      <c r="B31" s="55"/>
      <c r="C31" s="55"/>
      <c r="D31" s="55"/>
      <c r="E31" s="55"/>
      <c r="F31" s="55"/>
      <c r="G31" s="55"/>
      <c r="H31" s="102"/>
      <c r="I31" s="77"/>
      <c r="J31" s="77"/>
    </row>
    <row r="32" spans="2:10" ht="15.75">
      <c r="B32" s="121"/>
      <c r="C32" s="55"/>
      <c r="D32" s="55"/>
      <c r="E32" s="55"/>
      <c r="F32" s="55"/>
      <c r="G32" s="55"/>
      <c r="H32" s="77"/>
      <c r="I32" s="77"/>
      <c r="J32" s="77"/>
    </row>
    <row r="33" spans="2:10" ht="15.75">
      <c r="B33" s="55"/>
      <c r="C33" s="55"/>
      <c r="D33" s="55"/>
      <c r="E33" s="55"/>
      <c r="F33" s="55"/>
      <c r="G33" s="55"/>
      <c r="H33" s="77"/>
      <c r="I33" s="77"/>
      <c r="J33" s="77"/>
    </row>
    <row r="34" spans="2:10" ht="15.75">
      <c r="B34" s="55"/>
      <c r="C34" s="55"/>
      <c r="D34" s="55"/>
      <c r="E34" s="55"/>
      <c r="F34" s="55"/>
      <c r="G34" s="55"/>
      <c r="H34" s="102"/>
      <c r="I34" s="77"/>
      <c r="J34" s="77"/>
    </row>
    <row r="35" spans="2:10" ht="15.75">
      <c r="B35" s="55"/>
      <c r="C35" s="55"/>
      <c r="D35" s="55"/>
      <c r="E35" s="55"/>
      <c r="F35" s="55"/>
      <c r="G35" s="55"/>
      <c r="H35" s="102"/>
      <c r="I35" s="77"/>
      <c r="J35" s="77"/>
    </row>
    <row r="36" spans="2:10" ht="15.75">
      <c r="B36" s="55"/>
      <c r="C36" s="55"/>
      <c r="D36" s="55"/>
      <c r="E36" s="55"/>
      <c r="F36" s="55"/>
      <c r="G36" s="55"/>
      <c r="H36" s="102"/>
      <c r="I36" s="77"/>
      <c r="J36" s="77"/>
    </row>
    <row r="37" spans="2:10" ht="15.75">
      <c r="B37" s="55"/>
      <c r="C37" s="55"/>
      <c r="D37" s="55"/>
      <c r="E37" s="55"/>
      <c r="F37" s="55"/>
      <c r="G37" s="55"/>
      <c r="H37" s="102"/>
      <c r="I37" s="77"/>
      <c r="J37" s="77"/>
    </row>
    <row r="38" spans="2:10" ht="15.75">
      <c r="B38" s="55"/>
      <c r="C38" s="55"/>
      <c r="D38" s="55"/>
      <c r="E38" s="55"/>
      <c r="F38" s="55"/>
      <c r="G38" s="55"/>
      <c r="H38" s="102"/>
      <c r="I38" s="77"/>
      <c r="J38" s="77"/>
    </row>
    <row r="39" spans="2:10" ht="15.75">
      <c r="B39" s="121"/>
      <c r="C39" s="55"/>
      <c r="D39" s="55"/>
      <c r="E39" s="55"/>
      <c r="F39" s="55"/>
      <c r="G39" s="55"/>
      <c r="H39" s="102"/>
      <c r="I39" s="77"/>
      <c r="J39" s="77"/>
    </row>
    <row r="40" spans="2:10" ht="15.75">
      <c r="B40" s="55"/>
      <c r="C40" s="55"/>
      <c r="D40" s="55"/>
      <c r="E40" s="55"/>
      <c r="F40" s="55"/>
      <c r="G40" s="55"/>
      <c r="H40" s="77"/>
      <c r="I40" s="77"/>
      <c r="J40" s="77"/>
    </row>
    <row r="41" spans="2:10" ht="15.75">
      <c r="B41" s="55"/>
      <c r="C41" s="55"/>
      <c r="D41" s="55"/>
      <c r="E41" s="55"/>
      <c r="F41" s="55"/>
      <c r="G41" s="55"/>
      <c r="H41" s="77"/>
      <c r="I41" s="77"/>
      <c r="J41" s="77"/>
    </row>
    <row r="42" spans="2:10" ht="15.75">
      <c r="B42" s="55"/>
      <c r="C42" s="55"/>
      <c r="D42" s="55"/>
      <c r="E42" s="55"/>
      <c r="F42" s="55"/>
      <c r="G42" s="55"/>
      <c r="H42" s="77"/>
      <c r="I42" s="77"/>
      <c r="J42" s="77"/>
    </row>
    <row r="43" spans="2:10" ht="15.75">
      <c r="B43" s="55"/>
      <c r="C43" s="55"/>
      <c r="D43" s="55"/>
      <c r="E43" s="55"/>
      <c r="F43" s="55"/>
      <c r="G43" s="55"/>
      <c r="H43" s="77"/>
      <c r="I43" s="77"/>
      <c r="J43" s="77"/>
    </row>
    <row r="44" spans="2:10" ht="15.75">
      <c r="B44" s="123"/>
      <c r="C44" s="55"/>
      <c r="D44" s="55"/>
      <c r="E44" s="55"/>
      <c r="F44" s="141"/>
      <c r="G44" s="142"/>
      <c r="H44" s="143"/>
      <c r="I44" s="143"/>
      <c r="J44" s="143"/>
    </row>
    <row r="45" spans="2:12" ht="15.75">
      <c r="B45" s="123"/>
      <c r="C45" s="55"/>
      <c r="D45" s="55"/>
      <c r="E45" s="55"/>
      <c r="F45" s="55"/>
      <c r="G45" s="55"/>
      <c r="H45" s="130"/>
      <c r="I45" s="77"/>
      <c r="J45" s="56"/>
      <c r="K45" s="114"/>
      <c r="L45" s="114"/>
    </row>
    <row r="46" spans="2:10" ht="15.75">
      <c r="B46" s="125"/>
      <c r="C46" s="55"/>
      <c r="D46" s="55"/>
      <c r="E46" s="55"/>
      <c r="F46" s="116"/>
      <c r="G46" s="55"/>
      <c r="H46" s="56"/>
      <c r="I46" s="77"/>
      <c r="J46" s="56"/>
    </row>
    <row r="47" spans="2:10" ht="15.75">
      <c r="B47" s="126"/>
      <c r="C47" s="55"/>
      <c r="D47" s="55"/>
      <c r="E47" s="55"/>
      <c r="F47" s="116"/>
      <c r="G47" s="116"/>
      <c r="H47" s="56"/>
      <c r="I47" s="56"/>
      <c r="J47" s="56"/>
    </row>
    <row r="48" spans="2:10" ht="15.75">
      <c r="B48" s="126"/>
      <c r="C48" s="55"/>
      <c r="D48" s="55"/>
      <c r="E48" s="55"/>
      <c r="F48" s="116"/>
      <c r="G48" s="116"/>
      <c r="H48" s="56"/>
      <c r="I48" s="56"/>
      <c r="J48" s="56"/>
    </row>
    <row r="49" spans="2:12" ht="15.75">
      <c r="B49" s="127"/>
      <c r="C49" s="55"/>
      <c r="D49" s="55"/>
      <c r="E49" s="55"/>
      <c r="F49" s="77"/>
      <c r="G49" s="55"/>
      <c r="H49" s="77"/>
      <c r="I49" s="77"/>
      <c r="J49" s="77"/>
      <c r="L49" s="78"/>
    </row>
    <row r="50" spans="2:12" ht="15.75">
      <c r="B50" s="127"/>
      <c r="C50" s="55"/>
      <c r="D50" s="55"/>
      <c r="E50" s="55"/>
      <c r="F50" s="77"/>
      <c r="G50" s="55"/>
      <c r="H50" s="77"/>
      <c r="I50" s="77"/>
      <c r="J50" s="77"/>
      <c r="L50" s="78"/>
    </row>
    <row r="51" spans="2:12" ht="15.75">
      <c r="B51" s="127"/>
      <c r="C51" s="55"/>
      <c r="D51" s="55"/>
      <c r="E51" s="55"/>
      <c r="F51" s="77"/>
      <c r="G51" s="55"/>
      <c r="H51" s="77"/>
      <c r="I51" s="77"/>
      <c r="J51" s="77"/>
      <c r="L51" s="78"/>
    </row>
    <row r="52" spans="2:12" ht="15.75">
      <c r="B52" s="127"/>
      <c r="C52" s="55"/>
      <c r="D52" s="55"/>
      <c r="E52" s="55"/>
      <c r="F52" s="77"/>
      <c r="G52" s="55"/>
      <c r="H52" s="77"/>
      <c r="I52" s="77"/>
      <c r="J52" s="77"/>
      <c r="L52" s="78"/>
    </row>
    <row r="53" spans="2:12" ht="15.75">
      <c r="B53" s="127"/>
      <c r="C53" s="55"/>
      <c r="D53" s="55"/>
      <c r="E53" s="55"/>
      <c r="F53" s="77"/>
      <c r="G53" s="55"/>
      <c r="H53" s="77"/>
      <c r="I53" s="77"/>
      <c r="J53" s="77"/>
      <c r="L53" s="78"/>
    </row>
    <row r="54" spans="2:12" ht="15.75">
      <c r="B54" s="55"/>
      <c r="C54" s="55"/>
      <c r="D54" s="55"/>
      <c r="E54" s="55"/>
      <c r="F54" s="77"/>
      <c r="G54" s="55"/>
      <c r="H54" s="77"/>
      <c r="I54" s="77"/>
      <c r="J54" s="77"/>
      <c r="L54" s="78"/>
    </row>
    <row r="55" spans="2:12" ht="15.75">
      <c r="B55" s="55"/>
      <c r="C55" s="55"/>
      <c r="D55" s="55"/>
      <c r="E55" s="55"/>
      <c r="F55" s="77"/>
      <c r="G55" s="55"/>
      <c r="H55" s="77"/>
      <c r="I55" s="77"/>
      <c r="J55" s="77"/>
      <c r="L55" s="78"/>
    </row>
    <row r="56" spans="2:12" ht="15.75">
      <c r="B56" s="55"/>
      <c r="C56" s="55"/>
      <c r="D56" s="55"/>
      <c r="E56" s="55"/>
      <c r="F56" s="77"/>
      <c r="G56" s="55"/>
      <c r="H56" s="77"/>
      <c r="I56" s="77"/>
      <c r="J56" s="77"/>
      <c r="L56" s="78"/>
    </row>
    <row r="57" spans="2:12" ht="15.75">
      <c r="B57" s="121"/>
      <c r="C57" s="55"/>
      <c r="D57" s="55"/>
      <c r="E57" s="55"/>
      <c r="F57" s="77"/>
      <c r="G57" s="55"/>
      <c r="H57" s="77"/>
      <c r="I57" s="77"/>
      <c r="J57" s="77"/>
      <c r="L57" s="78"/>
    </row>
    <row r="58" spans="2:13" ht="15.75">
      <c r="B58" s="55"/>
      <c r="C58" s="55"/>
      <c r="D58" s="55"/>
      <c r="E58" s="55"/>
      <c r="F58" s="122"/>
      <c r="G58" s="55"/>
      <c r="H58" s="77"/>
      <c r="I58" s="77"/>
      <c r="J58" s="77"/>
      <c r="K58" s="112"/>
      <c r="L58" s="112"/>
      <c r="M58" s="112"/>
    </row>
  </sheetData>
  <mergeCells count="2">
    <mergeCell ref="F44:G44"/>
    <mergeCell ref="H44:J44"/>
  </mergeCells>
  <printOptions/>
  <pageMargins left="0.55" right="0.4" top="1" bottom="1" header="0.5" footer="0.5"/>
  <pageSetup firstPageNumber="33" useFirstPageNumber="1" horizontalDpi="180" verticalDpi="180" orientation="portrait" paperSize="9" scale="95" r:id="rId1"/>
  <headerFooter alignWithMargins="0">
    <oddHeader>&amp;L&amp;"Times New Roman,Bold"&amp;12MALAYSIAN PLANTATIONS BERHAD&amp;"Times New Roman,Regular" &amp;9(6627-X)
&amp;12FIRST FINANCIAL QUARTER ENDED 30 JUNE 2006
__________________________________________________</oddHeader>
    <oddFooter>&amp;C&amp;P</oddFooter>
  </headerFooter>
</worksheet>
</file>

<file path=xl/worksheets/sheet5.xml><?xml version="1.0" encoding="utf-8"?>
<worksheet xmlns="http://schemas.openxmlformats.org/spreadsheetml/2006/main" xmlns:r="http://schemas.openxmlformats.org/officeDocument/2006/relationships">
  <dimension ref="A1:V111"/>
  <sheetViews>
    <sheetView showGridLines="0" workbookViewId="0" topLeftCell="A1">
      <selection activeCell="B121" sqref="B121"/>
    </sheetView>
  </sheetViews>
  <sheetFormatPr defaultColWidth="9.140625" defaultRowHeight="12.75"/>
  <cols>
    <col min="1" max="1" width="4.140625" style="17" customWidth="1"/>
    <col min="2" max="2" width="33.28125" style="17" customWidth="1"/>
    <col min="3" max="3" width="14.421875" style="18" customWidth="1"/>
    <col min="4" max="4" width="1.7109375" style="17" customWidth="1"/>
    <col min="5" max="5" width="12.00390625" style="18" customWidth="1"/>
    <col min="6" max="6" width="1.7109375" style="17" customWidth="1"/>
    <col min="7" max="7" width="12.00390625" style="18" customWidth="1"/>
    <col min="8" max="8" width="1.7109375" style="17" customWidth="1"/>
    <col min="9" max="9" width="10.7109375" style="17" customWidth="1"/>
    <col min="10" max="10" width="1.7109375" style="17" customWidth="1"/>
    <col min="11" max="11" width="12.00390625" style="18" customWidth="1"/>
    <col min="12" max="12" width="1.7109375" style="17" customWidth="1"/>
    <col min="13" max="13" width="12.00390625" style="18" customWidth="1"/>
    <col min="14" max="14" width="1.7109375" style="17" customWidth="1"/>
    <col min="15" max="15" width="12.00390625" style="18" customWidth="1"/>
    <col min="16" max="16" width="1.7109375" style="17" customWidth="1"/>
    <col min="17" max="17" width="12.00390625" style="18" customWidth="1"/>
    <col min="18" max="18" width="1.7109375" style="17" customWidth="1"/>
    <col min="19" max="19" width="12.00390625" style="18" customWidth="1"/>
    <col min="20" max="20" width="1.7109375" style="17" customWidth="1"/>
    <col min="21" max="21" width="12.00390625" style="18" customWidth="1"/>
    <col min="22" max="22" width="12.00390625" style="17" customWidth="1"/>
    <col min="23" max="16384" width="9.140625" style="17" customWidth="1"/>
  </cols>
  <sheetData>
    <row r="1" ht="12.75">
      <c r="V1" s="19"/>
    </row>
    <row r="2" spans="2:22" ht="12.75">
      <c r="B2" s="20"/>
      <c r="C2" s="20"/>
      <c r="D2" s="20"/>
      <c r="E2" s="20"/>
      <c r="F2" s="20"/>
      <c r="G2" s="20"/>
      <c r="H2" s="20"/>
      <c r="I2" s="20"/>
      <c r="J2" s="20"/>
      <c r="K2" s="20"/>
      <c r="L2" s="20"/>
      <c r="M2" s="20"/>
      <c r="N2" s="20"/>
      <c r="O2" s="20"/>
      <c r="P2" s="20"/>
      <c r="Q2" s="20"/>
      <c r="R2" s="20"/>
      <c r="S2" s="20"/>
      <c r="T2" s="20"/>
      <c r="U2" s="20"/>
      <c r="V2" s="20"/>
    </row>
    <row r="3" spans="1:22" ht="12.75">
      <c r="A3" s="21" t="s">
        <v>393</v>
      </c>
      <c r="B3" s="20" t="s">
        <v>456</v>
      </c>
      <c r="C3" s="20"/>
      <c r="D3" s="20"/>
      <c r="E3" s="20"/>
      <c r="F3" s="20"/>
      <c r="G3" s="20"/>
      <c r="H3" s="20"/>
      <c r="I3" s="20"/>
      <c r="J3" s="20"/>
      <c r="K3" s="20"/>
      <c r="L3" s="20"/>
      <c r="M3" s="20"/>
      <c r="N3" s="20"/>
      <c r="O3" s="20"/>
      <c r="P3" s="20"/>
      <c r="Q3" s="20"/>
      <c r="R3" s="20"/>
      <c r="S3" s="20"/>
      <c r="T3" s="20"/>
      <c r="U3" s="20"/>
      <c r="V3" s="20"/>
    </row>
    <row r="5" spans="3:22" ht="12.75">
      <c r="C5" s="22"/>
      <c r="D5" s="23"/>
      <c r="E5" s="22"/>
      <c r="F5" s="24"/>
      <c r="G5" s="22"/>
      <c r="H5" s="24"/>
      <c r="I5" s="24"/>
      <c r="J5" s="24"/>
      <c r="K5" s="22"/>
      <c r="L5" s="23"/>
      <c r="M5" s="22"/>
      <c r="N5" s="23"/>
      <c r="O5" s="25" t="s">
        <v>164</v>
      </c>
      <c r="P5" s="23"/>
      <c r="Q5" s="25"/>
      <c r="R5" s="23"/>
      <c r="S5" s="25"/>
      <c r="T5" s="23"/>
      <c r="U5" s="25" t="s">
        <v>165</v>
      </c>
      <c r="V5" s="26"/>
    </row>
    <row r="6" spans="3:22" ht="12.75">
      <c r="C6" s="19" t="s">
        <v>166</v>
      </c>
      <c r="D6" s="24"/>
      <c r="E6" s="19" t="s">
        <v>167</v>
      </c>
      <c r="F6" s="24"/>
      <c r="G6" s="19" t="s">
        <v>294</v>
      </c>
      <c r="H6" s="24"/>
      <c r="I6" s="19" t="s">
        <v>292</v>
      </c>
      <c r="J6" s="24"/>
      <c r="K6" s="27" t="s">
        <v>394</v>
      </c>
      <c r="L6" s="24"/>
      <c r="M6" s="19" t="s">
        <v>169</v>
      </c>
      <c r="N6" s="24"/>
      <c r="O6" s="19" t="s">
        <v>170</v>
      </c>
      <c r="P6" s="24"/>
      <c r="Q6" s="19" t="s">
        <v>171</v>
      </c>
      <c r="R6" s="24"/>
      <c r="S6" s="19"/>
      <c r="T6" s="24"/>
      <c r="U6" s="19" t="s">
        <v>170</v>
      </c>
      <c r="V6" s="24"/>
    </row>
    <row r="7" spans="2:22" ht="12.75">
      <c r="B7" s="21" t="s">
        <v>172</v>
      </c>
      <c r="C7" s="19" t="s">
        <v>173</v>
      </c>
      <c r="D7" s="28"/>
      <c r="E7" s="19" t="s">
        <v>293</v>
      </c>
      <c r="F7" s="28"/>
      <c r="G7" s="19" t="s">
        <v>293</v>
      </c>
      <c r="H7" s="28"/>
      <c r="I7" s="19" t="s">
        <v>293</v>
      </c>
      <c r="J7" s="28"/>
      <c r="K7" s="19" t="s">
        <v>174</v>
      </c>
      <c r="L7" s="28"/>
      <c r="M7" s="19" t="s">
        <v>174</v>
      </c>
      <c r="N7" s="28"/>
      <c r="O7" s="19" t="s">
        <v>175</v>
      </c>
      <c r="P7" s="28"/>
      <c r="Q7" s="19" t="s">
        <v>176</v>
      </c>
      <c r="R7" s="28"/>
      <c r="S7" s="19" t="s">
        <v>177</v>
      </c>
      <c r="T7" s="28"/>
      <c r="U7" s="19" t="s">
        <v>178</v>
      </c>
      <c r="V7" s="28"/>
    </row>
    <row r="8" spans="2:21" ht="12.75">
      <c r="B8" s="21" t="s">
        <v>397</v>
      </c>
      <c r="C8" s="18" t="s">
        <v>0</v>
      </c>
      <c r="E8" s="18" t="s">
        <v>0</v>
      </c>
      <c r="G8" s="18" t="s">
        <v>0</v>
      </c>
      <c r="I8" s="18" t="s">
        <v>0</v>
      </c>
      <c r="K8" s="18" t="s">
        <v>0</v>
      </c>
      <c r="M8" s="18" t="s">
        <v>0</v>
      </c>
      <c r="O8" s="18" t="s">
        <v>0</v>
      </c>
      <c r="Q8" s="18" t="s">
        <v>0</v>
      </c>
      <c r="S8" s="18" t="s">
        <v>0</v>
      </c>
      <c r="U8" s="18" t="s">
        <v>157</v>
      </c>
    </row>
    <row r="9" ht="12.75">
      <c r="B9" s="21"/>
    </row>
    <row r="10" ht="12.75">
      <c r="B10" s="21" t="s">
        <v>198</v>
      </c>
    </row>
    <row r="11" spans="2:21" ht="12.75">
      <c r="B11" s="17" t="s">
        <v>179</v>
      </c>
      <c r="C11" s="29">
        <v>3438785</v>
      </c>
      <c r="D11" s="30"/>
      <c r="E11" s="29">
        <v>0</v>
      </c>
      <c r="F11" s="30"/>
      <c r="G11" s="29">
        <v>0</v>
      </c>
      <c r="H11" s="30"/>
      <c r="I11" s="30">
        <v>0</v>
      </c>
      <c r="J11" s="30"/>
      <c r="K11" s="29">
        <v>0</v>
      </c>
      <c r="L11" s="30"/>
      <c r="M11" s="29">
        <v>0</v>
      </c>
      <c r="N11" s="30"/>
      <c r="O11" s="29">
        <v>112025</v>
      </c>
      <c r="P11" s="30"/>
      <c r="Q11" s="29">
        <v>0</v>
      </c>
      <c r="R11" s="30"/>
      <c r="S11" s="29">
        <f>SUM(C11:Q11)</f>
        <v>3550810</v>
      </c>
      <c r="U11" s="31">
        <v>3.75</v>
      </c>
    </row>
    <row r="12" spans="2:21" ht="12.75">
      <c r="B12" s="17" t="s">
        <v>180</v>
      </c>
      <c r="C12" s="29"/>
      <c r="D12" s="30"/>
      <c r="E12" s="29"/>
      <c r="F12" s="30"/>
      <c r="G12" s="29"/>
      <c r="H12" s="30"/>
      <c r="I12" s="30"/>
      <c r="J12" s="30"/>
      <c r="K12" s="29"/>
      <c r="L12" s="30"/>
      <c r="M12" s="29"/>
      <c r="N12" s="30"/>
      <c r="O12" s="29"/>
      <c r="P12" s="30"/>
      <c r="Q12" s="29"/>
      <c r="R12" s="30"/>
      <c r="S12" s="29"/>
      <c r="U12" s="31"/>
    </row>
    <row r="13" spans="2:21" ht="12.75">
      <c r="B13" s="17" t="s">
        <v>181</v>
      </c>
      <c r="C13" s="29">
        <v>1320</v>
      </c>
      <c r="D13" s="30"/>
      <c r="E13" s="29">
        <v>382374</v>
      </c>
      <c r="F13" s="30"/>
      <c r="G13" s="29">
        <v>300</v>
      </c>
      <c r="H13" s="30"/>
      <c r="I13" s="30">
        <v>100</v>
      </c>
      <c r="J13" s="30"/>
      <c r="K13" s="29">
        <v>0</v>
      </c>
      <c r="L13" s="30"/>
      <c r="M13" s="29">
        <v>0</v>
      </c>
      <c r="N13" s="30"/>
      <c r="O13" s="29">
        <v>0</v>
      </c>
      <c r="P13" s="30"/>
      <c r="Q13" s="29">
        <v>0</v>
      </c>
      <c r="R13" s="30"/>
      <c r="S13" s="29">
        <f aca="true" t="shared" si="0" ref="S13:S19">SUM(C13:Q13)</f>
        <v>384094</v>
      </c>
      <c r="U13" s="31">
        <v>3.57</v>
      </c>
    </row>
    <row r="14" spans="2:21" ht="12.75">
      <c r="B14" s="17" t="s">
        <v>73</v>
      </c>
      <c r="C14" s="29">
        <v>0</v>
      </c>
      <c r="D14" s="30"/>
      <c r="E14" s="29">
        <v>0</v>
      </c>
      <c r="F14" s="30"/>
      <c r="G14" s="29">
        <v>0</v>
      </c>
      <c r="H14" s="30"/>
      <c r="I14" s="30">
        <v>0</v>
      </c>
      <c r="J14" s="30"/>
      <c r="K14" s="29">
        <v>0</v>
      </c>
      <c r="L14" s="30"/>
      <c r="M14" s="29">
        <v>0</v>
      </c>
      <c r="N14" s="30"/>
      <c r="O14" s="29">
        <v>0</v>
      </c>
      <c r="P14" s="30"/>
      <c r="Q14" s="29">
        <v>19225</v>
      </c>
      <c r="R14" s="30"/>
      <c r="S14" s="29">
        <f t="shared" si="0"/>
        <v>19225</v>
      </c>
      <c r="U14" s="31">
        <v>3.49</v>
      </c>
    </row>
    <row r="15" spans="2:21" ht="12.75">
      <c r="B15" s="17" t="s">
        <v>74</v>
      </c>
      <c r="C15" s="29">
        <v>0</v>
      </c>
      <c r="D15" s="30"/>
      <c r="E15" s="29">
        <v>161722</v>
      </c>
      <c r="F15" s="30"/>
      <c r="G15" s="29">
        <v>77208</v>
      </c>
      <c r="H15" s="30"/>
      <c r="I15" s="30">
        <v>39700</v>
      </c>
      <c r="J15" s="30"/>
      <c r="K15" s="29">
        <v>772253</v>
      </c>
      <c r="L15" s="30"/>
      <c r="M15" s="29">
        <v>42963</v>
      </c>
      <c r="N15" s="30"/>
      <c r="O15" s="29">
        <v>0</v>
      </c>
      <c r="P15" s="30"/>
      <c r="Q15" s="29">
        <v>2780</v>
      </c>
      <c r="R15" s="30"/>
      <c r="S15" s="29">
        <f t="shared" si="0"/>
        <v>1096626</v>
      </c>
      <c r="U15" s="31">
        <v>3.31</v>
      </c>
    </row>
    <row r="16" spans="2:21" ht="12.75">
      <c r="B16" s="17" t="s">
        <v>75</v>
      </c>
      <c r="C16" s="29">
        <v>613893</v>
      </c>
      <c r="D16" s="30"/>
      <c r="E16" s="29">
        <v>834940</v>
      </c>
      <c r="F16" s="30"/>
      <c r="G16" s="29">
        <v>720467</v>
      </c>
      <c r="H16" s="30"/>
      <c r="I16" s="30">
        <v>164443</v>
      </c>
      <c r="J16" s="30"/>
      <c r="K16" s="29">
        <v>1036301</v>
      </c>
      <c r="L16" s="30"/>
      <c r="M16" s="29">
        <v>59793</v>
      </c>
      <c r="N16" s="30"/>
      <c r="O16" s="29">
        <v>18591</v>
      </c>
      <c r="P16" s="30"/>
      <c r="Q16" s="29">
        <v>0</v>
      </c>
      <c r="R16" s="30"/>
      <c r="S16" s="29">
        <f t="shared" si="0"/>
        <v>3448428</v>
      </c>
      <c r="U16" s="31">
        <v>3.88</v>
      </c>
    </row>
    <row r="17" spans="2:21" ht="12.75">
      <c r="B17" s="17" t="s">
        <v>182</v>
      </c>
      <c r="C17" s="29">
        <v>11112527</v>
      </c>
      <c r="D17" s="30"/>
      <c r="E17" s="29">
        <v>282837</v>
      </c>
      <c r="F17" s="30"/>
      <c r="G17" s="29">
        <v>234943</v>
      </c>
      <c r="H17" s="30"/>
      <c r="I17" s="30">
        <v>292750</v>
      </c>
      <c r="J17" s="30"/>
      <c r="K17" s="29">
        <v>1347845</v>
      </c>
      <c r="L17" s="30"/>
      <c r="M17" s="29">
        <v>1286472</v>
      </c>
      <c r="N17" s="30"/>
      <c r="O17" s="29">
        <v>-1063828</v>
      </c>
      <c r="P17" s="30" t="s">
        <v>298</v>
      </c>
      <c r="Q17" s="29">
        <v>0</v>
      </c>
      <c r="R17" s="30"/>
      <c r="S17" s="29">
        <f t="shared" si="0"/>
        <v>13493546</v>
      </c>
      <c r="U17" s="31">
        <v>7.42</v>
      </c>
    </row>
    <row r="18" spans="2:21" ht="12.75">
      <c r="B18" s="17" t="s">
        <v>183</v>
      </c>
      <c r="C18" s="29">
        <v>101393</v>
      </c>
      <c r="D18" s="30"/>
      <c r="E18" s="29">
        <v>60646</v>
      </c>
      <c r="F18" s="30"/>
      <c r="G18" s="29">
        <v>0</v>
      </c>
      <c r="H18" s="30"/>
      <c r="I18" s="30">
        <v>0</v>
      </c>
      <c r="J18" s="30"/>
      <c r="K18" s="29">
        <v>0</v>
      </c>
      <c r="L18" s="30"/>
      <c r="M18" s="29">
        <v>0</v>
      </c>
      <c r="N18" s="30"/>
      <c r="O18" s="29">
        <v>17196</v>
      </c>
      <c r="P18" s="30"/>
      <c r="Q18" s="29">
        <v>0</v>
      </c>
      <c r="R18" s="30"/>
      <c r="S18" s="29">
        <f t="shared" si="0"/>
        <v>179235</v>
      </c>
      <c r="U18" s="31">
        <v>9.3</v>
      </c>
    </row>
    <row r="19" spans="2:21" ht="12.75">
      <c r="B19" s="17" t="s">
        <v>192</v>
      </c>
      <c r="C19" s="29">
        <v>0</v>
      </c>
      <c r="D19" s="30"/>
      <c r="E19" s="29">
        <v>0</v>
      </c>
      <c r="F19" s="30"/>
      <c r="G19" s="29">
        <v>0</v>
      </c>
      <c r="H19" s="30"/>
      <c r="I19" s="30">
        <v>0</v>
      </c>
      <c r="J19" s="30"/>
      <c r="K19" s="29">
        <v>0</v>
      </c>
      <c r="L19" s="30"/>
      <c r="M19" s="29">
        <v>0</v>
      </c>
      <c r="N19" s="30"/>
      <c r="O19" s="29">
        <v>1464587</v>
      </c>
      <c r="P19" s="30"/>
      <c r="Q19" s="29">
        <v>0</v>
      </c>
      <c r="R19" s="30"/>
      <c r="S19" s="29">
        <f t="shared" si="0"/>
        <v>1464587</v>
      </c>
      <c r="U19" s="32" t="s">
        <v>301</v>
      </c>
    </row>
    <row r="20" spans="3:22" ht="7.5" customHeight="1">
      <c r="C20" s="33"/>
      <c r="D20" s="34"/>
      <c r="E20" s="33"/>
      <c r="F20" s="30"/>
      <c r="G20" s="33"/>
      <c r="H20" s="30"/>
      <c r="I20" s="30"/>
      <c r="J20" s="30"/>
      <c r="K20" s="33"/>
      <c r="L20" s="34"/>
      <c r="M20" s="33"/>
      <c r="N20" s="34"/>
      <c r="O20" s="33"/>
      <c r="P20" s="34"/>
      <c r="Q20" s="33"/>
      <c r="R20" s="34"/>
      <c r="S20" s="33"/>
      <c r="T20" s="35"/>
      <c r="U20" s="36"/>
      <c r="V20" s="35"/>
    </row>
    <row r="21" spans="2:22" ht="12.75">
      <c r="B21" s="21" t="s">
        <v>184</v>
      </c>
      <c r="C21" s="37">
        <f>SUM(C11:C19)</f>
        <v>15267918</v>
      </c>
      <c r="D21" s="38"/>
      <c r="E21" s="37">
        <f>SUM(E11:E19)</f>
        <v>1722519</v>
      </c>
      <c r="F21" s="38"/>
      <c r="G21" s="37">
        <f>SUM(G11:G19)</f>
        <v>1032918</v>
      </c>
      <c r="H21" s="38"/>
      <c r="I21" s="37">
        <f>SUM(I11:I19)</f>
        <v>496993</v>
      </c>
      <c r="J21" s="38"/>
      <c r="K21" s="37">
        <f>SUM(K11:K19)</f>
        <v>3156399</v>
      </c>
      <c r="L21" s="38"/>
      <c r="M21" s="37">
        <f>SUM(M11:M19)</f>
        <v>1389228</v>
      </c>
      <c r="N21" s="38"/>
      <c r="O21" s="37">
        <f>SUM(O11:O19)</f>
        <v>548571</v>
      </c>
      <c r="P21" s="38"/>
      <c r="Q21" s="37">
        <f>SUM(Q11:Q19)</f>
        <v>22005</v>
      </c>
      <c r="R21" s="38"/>
      <c r="S21" s="37">
        <f>SUM(S11:S19)</f>
        <v>23636551</v>
      </c>
      <c r="U21" s="36"/>
      <c r="V21" s="35"/>
    </row>
    <row r="22" spans="3:21" ht="12.75">
      <c r="C22" s="29"/>
      <c r="D22" s="30"/>
      <c r="E22" s="29"/>
      <c r="F22" s="30"/>
      <c r="G22" s="29"/>
      <c r="H22" s="30"/>
      <c r="I22" s="30"/>
      <c r="J22" s="30"/>
      <c r="K22" s="29"/>
      <c r="L22" s="30"/>
      <c r="M22" s="29"/>
      <c r="N22" s="30"/>
      <c r="O22" s="29"/>
      <c r="P22" s="30"/>
      <c r="Q22" s="29"/>
      <c r="R22" s="30"/>
      <c r="S22" s="29"/>
      <c r="U22" s="31"/>
    </row>
    <row r="23" spans="3:21" ht="12.75">
      <c r="C23" s="29"/>
      <c r="D23" s="30"/>
      <c r="E23" s="29"/>
      <c r="F23" s="30"/>
      <c r="G23" s="29"/>
      <c r="H23" s="30"/>
      <c r="I23" s="30"/>
      <c r="J23" s="30"/>
      <c r="K23" s="29"/>
      <c r="L23" s="30"/>
      <c r="M23" s="29"/>
      <c r="N23" s="30"/>
      <c r="O23" s="29"/>
      <c r="P23" s="30"/>
      <c r="Q23" s="29"/>
      <c r="R23" s="30"/>
      <c r="S23" s="29"/>
      <c r="U23" s="31"/>
    </row>
    <row r="24" spans="2:21" ht="12.75">
      <c r="B24" s="21" t="s">
        <v>395</v>
      </c>
      <c r="C24" s="29"/>
      <c r="D24" s="30"/>
      <c r="E24" s="29"/>
      <c r="F24" s="30"/>
      <c r="G24" s="29"/>
      <c r="H24" s="30"/>
      <c r="I24" s="30"/>
      <c r="J24" s="30"/>
      <c r="K24" s="29"/>
      <c r="L24" s="30"/>
      <c r="M24" s="29"/>
      <c r="N24" s="30"/>
      <c r="O24" s="29"/>
      <c r="P24" s="30"/>
      <c r="Q24" s="29"/>
      <c r="R24" s="30"/>
      <c r="S24" s="29"/>
      <c r="U24" s="31"/>
    </row>
    <row r="25" spans="2:21" ht="12.75">
      <c r="B25" s="17" t="s">
        <v>1</v>
      </c>
      <c r="C25" s="29">
        <v>10116161</v>
      </c>
      <c r="D25" s="30"/>
      <c r="E25" s="29">
        <v>1935478</v>
      </c>
      <c r="F25" s="30"/>
      <c r="G25" s="29">
        <v>1701319</v>
      </c>
      <c r="H25" s="30"/>
      <c r="I25" s="30">
        <v>2948893</v>
      </c>
      <c r="J25" s="30"/>
      <c r="K25" s="29">
        <v>555380</v>
      </c>
      <c r="L25" s="30"/>
      <c r="M25" s="29">
        <v>0</v>
      </c>
      <c r="N25" s="30"/>
      <c r="O25" s="29">
        <v>0</v>
      </c>
      <c r="P25" s="30"/>
      <c r="Q25" s="29">
        <v>0</v>
      </c>
      <c r="R25" s="30"/>
      <c r="S25" s="29">
        <f>SUM(C25:Q25)</f>
        <v>17257231</v>
      </c>
      <c r="U25" s="31">
        <v>2.66</v>
      </c>
    </row>
    <row r="26" spans="2:21" ht="12.75">
      <c r="B26" s="17" t="s">
        <v>185</v>
      </c>
      <c r="C26" s="29"/>
      <c r="D26" s="30"/>
      <c r="E26" s="29"/>
      <c r="F26" s="30"/>
      <c r="G26" s="29"/>
      <c r="H26" s="30"/>
      <c r="I26" s="30"/>
      <c r="J26" s="30"/>
      <c r="K26" s="29"/>
      <c r="L26" s="30"/>
      <c r="M26" s="29"/>
      <c r="N26" s="30"/>
      <c r="O26" s="29"/>
      <c r="P26" s="30"/>
      <c r="Q26" s="29"/>
      <c r="R26" s="30"/>
      <c r="S26" s="29"/>
      <c r="U26" s="31"/>
    </row>
    <row r="27" spans="2:21" ht="12.75">
      <c r="B27" s="17" t="s">
        <v>78</v>
      </c>
      <c r="C27" s="29">
        <v>390654</v>
      </c>
      <c r="D27" s="30"/>
      <c r="E27" s="29">
        <v>285516</v>
      </c>
      <c r="F27" s="30"/>
      <c r="G27" s="29">
        <v>9880</v>
      </c>
      <c r="H27" s="30"/>
      <c r="I27" s="30">
        <v>11388</v>
      </c>
      <c r="J27" s="30"/>
      <c r="K27" s="29">
        <v>87850</v>
      </c>
      <c r="L27" s="30"/>
      <c r="M27" s="29">
        <v>135982</v>
      </c>
      <c r="N27" s="30"/>
      <c r="O27" s="29">
        <v>0</v>
      </c>
      <c r="P27" s="30"/>
      <c r="Q27" s="29">
        <v>0</v>
      </c>
      <c r="R27" s="30"/>
      <c r="S27" s="29">
        <f>SUM(C27:Q27)</f>
        <v>921270</v>
      </c>
      <c r="U27" s="31">
        <v>3.66</v>
      </c>
    </row>
    <row r="28" spans="2:21" ht="12.75">
      <c r="B28" s="17" t="s">
        <v>186</v>
      </c>
      <c r="C28" s="29"/>
      <c r="D28" s="30"/>
      <c r="E28" s="29"/>
      <c r="F28" s="30"/>
      <c r="G28" s="29"/>
      <c r="H28" s="30"/>
      <c r="I28" s="30"/>
      <c r="J28" s="30"/>
      <c r="K28" s="29"/>
      <c r="L28" s="30"/>
      <c r="M28" s="29"/>
      <c r="N28" s="30"/>
      <c r="O28" s="29"/>
      <c r="P28" s="30"/>
      <c r="Q28" s="29"/>
      <c r="R28" s="30"/>
      <c r="S28" s="29"/>
      <c r="U28" s="31"/>
    </row>
    <row r="29" spans="2:21" ht="12.75">
      <c r="B29" s="17" t="s">
        <v>187</v>
      </c>
      <c r="C29" s="29">
        <v>1334485</v>
      </c>
      <c r="D29" s="30"/>
      <c r="E29" s="29">
        <v>607</v>
      </c>
      <c r="F29" s="30"/>
      <c r="G29" s="29">
        <v>0</v>
      </c>
      <c r="H29" s="30"/>
      <c r="I29" s="30">
        <v>0</v>
      </c>
      <c r="J29" s="30"/>
      <c r="K29" s="29">
        <v>0</v>
      </c>
      <c r="L29" s="30"/>
      <c r="M29" s="29">
        <v>0</v>
      </c>
      <c r="N29" s="30"/>
      <c r="O29" s="29">
        <v>0</v>
      </c>
      <c r="P29" s="30"/>
      <c r="Q29" s="29">
        <v>0</v>
      </c>
      <c r="R29" s="30"/>
      <c r="S29" s="29">
        <f>SUM(C29:Q29)</f>
        <v>1335092</v>
      </c>
      <c r="U29" s="31">
        <v>3.18</v>
      </c>
    </row>
    <row r="30" spans="2:21" ht="12.75">
      <c r="B30" s="17" t="s">
        <v>190</v>
      </c>
      <c r="C30" s="29">
        <v>78002</v>
      </c>
      <c r="D30" s="30"/>
      <c r="E30" s="29">
        <v>123213</v>
      </c>
      <c r="F30" s="30"/>
      <c r="G30" s="29">
        <v>29946</v>
      </c>
      <c r="H30" s="30"/>
      <c r="I30" s="30">
        <v>0</v>
      </c>
      <c r="J30" s="30"/>
      <c r="K30" s="29">
        <v>0</v>
      </c>
      <c r="L30" s="30"/>
      <c r="M30" s="29">
        <v>0</v>
      </c>
      <c r="N30" s="30"/>
      <c r="O30" s="29">
        <v>0</v>
      </c>
      <c r="P30" s="30"/>
      <c r="Q30" s="29">
        <v>0</v>
      </c>
      <c r="R30" s="30"/>
      <c r="S30" s="29">
        <f>SUM(C30:Q30)</f>
        <v>231161</v>
      </c>
      <c r="U30" s="31">
        <v>4.01</v>
      </c>
    </row>
    <row r="31" spans="2:21" ht="12.75">
      <c r="B31" s="17" t="s">
        <v>79</v>
      </c>
      <c r="C31" s="29">
        <v>0</v>
      </c>
      <c r="D31" s="30"/>
      <c r="E31" s="29">
        <v>0</v>
      </c>
      <c r="F31" s="30"/>
      <c r="G31" s="29">
        <v>0</v>
      </c>
      <c r="H31" s="30"/>
      <c r="I31" s="30">
        <v>0</v>
      </c>
      <c r="J31" s="30"/>
      <c r="K31" s="29">
        <v>600000</v>
      </c>
      <c r="L31" s="30"/>
      <c r="M31" s="29">
        <v>0</v>
      </c>
      <c r="N31" s="30"/>
      <c r="O31" s="29">
        <v>0</v>
      </c>
      <c r="P31" s="30"/>
      <c r="Q31" s="29">
        <v>0</v>
      </c>
      <c r="R31" s="30"/>
      <c r="S31" s="29">
        <f>SUM(C31:Q31)</f>
        <v>600000</v>
      </c>
      <c r="U31" s="31">
        <v>6.09</v>
      </c>
    </row>
    <row r="32" spans="2:21" ht="12.75">
      <c r="B32" s="17" t="s">
        <v>188</v>
      </c>
      <c r="C32" s="29"/>
      <c r="D32" s="30"/>
      <c r="E32" s="29"/>
      <c r="F32" s="30"/>
      <c r="G32" s="29"/>
      <c r="H32" s="30"/>
      <c r="I32" s="30"/>
      <c r="J32" s="30"/>
      <c r="K32" s="29"/>
      <c r="L32" s="30"/>
      <c r="M32" s="29"/>
      <c r="N32" s="30"/>
      <c r="O32" s="29"/>
      <c r="P32" s="30"/>
      <c r="Q32" s="29"/>
      <c r="R32" s="30"/>
      <c r="S32" s="29"/>
      <c r="U32" s="31"/>
    </row>
    <row r="33" spans="2:21" ht="12.75">
      <c r="B33" s="17" t="s">
        <v>189</v>
      </c>
      <c r="C33" s="29">
        <v>4044</v>
      </c>
      <c r="D33" s="30"/>
      <c r="E33" s="29">
        <v>0</v>
      </c>
      <c r="F33" s="30"/>
      <c r="G33" s="29">
        <v>55720</v>
      </c>
      <c r="H33" s="30"/>
      <c r="I33" s="30">
        <v>43376</v>
      </c>
      <c r="J33" s="30"/>
      <c r="K33" s="29">
        <v>297744</v>
      </c>
      <c r="L33" s="30"/>
      <c r="M33" s="29">
        <v>0</v>
      </c>
      <c r="N33" s="30"/>
      <c r="O33" s="29">
        <v>0</v>
      </c>
      <c r="P33" s="30"/>
      <c r="Q33" s="29">
        <v>0</v>
      </c>
      <c r="R33" s="30"/>
      <c r="S33" s="29">
        <f>SUM(C33:Q33)</f>
        <v>400884</v>
      </c>
      <c r="U33" s="31">
        <v>3.55</v>
      </c>
    </row>
    <row r="34" spans="2:21" ht="12.75">
      <c r="B34" s="17" t="s">
        <v>191</v>
      </c>
      <c r="C34" s="29">
        <v>106866</v>
      </c>
      <c r="D34" s="30"/>
      <c r="E34" s="29">
        <v>0</v>
      </c>
      <c r="F34" s="30"/>
      <c r="G34" s="29">
        <v>0</v>
      </c>
      <c r="H34" s="30"/>
      <c r="I34" s="30">
        <v>0</v>
      </c>
      <c r="J34" s="30"/>
      <c r="K34" s="29">
        <v>0</v>
      </c>
      <c r="L34" s="30"/>
      <c r="M34" s="29">
        <v>0</v>
      </c>
      <c r="N34" s="30"/>
      <c r="O34" s="29">
        <v>0</v>
      </c>
      <c r="P34" s="30">
        <v>0</v>
      </c>
      <c r="Q34" s="29">
        <v>187</v>
      </c>
      <c r="R34" s="30"/>
      <c r="S34" s="29">
        <f>SUM(C34:Q34)</f>
        <v>107053</v>
      </c>
      <c r="U34" s="31">
        <v>2</v>
      </c>
    </row>
    <row r="35" spans="2:21" ht="12.75">
      <c r="B35" s="17" t="s">
        <v>396</v>
      </c>
      <c r="C35" s="29">
        <v>0</v>
      </c>
      <c r="D35" s="30"/>
      <c r="E35" s="29">
        <v>0</v>
      </c>
      <c r="F35" s="30"/>
      <c r="G35" s="29">
        <v>0</v>
      </c>
      <c r="H35" s="30"/>
      <c r="I35" s="30">
        <v>0</v>
      </c>
      <c r="J35" s="30"/>
      <c r="K35" s="29">
        <v>200000</v>
      </c>
      <c r="L35" s="30"/>
      <c r="M35" s="29">
        <v>0</v>
      </c>
      <c r="N35" s="30"/>
      <c r="O35" s="29">
        <v>0</v>
      </c>
      <c r="P35" s="30"/>
      <c r="Q35" s="29">
        <v>0</v>
      </c>
      <c r="R35" s="30"/>
      <c r="S35" s="29">
        <f>SUM(C35:Q35)</f>
        <v>200000</v>
      </c>
      <c r="U35" s="31">
        <v>5</v>
      </c>
    </row>
    <row r="36" spans="2:21" ht="12.75">
      <c r="B36" s="17" t="s">
        <v>192</v>
      </c>
      <c r="C36" s="29">
        <v>0</v>
      </c>
      <c r="D36" s="30"/>
      <c r="E36" s="29">
        <v>0</v>
      </c>
      <c r="F36" s="30"/>
      <c r="G36" s="29">
        <v>0</v>
      </c>
      <c r="H36" s="30"/>
      <c r="I36" s="30">
        <v>0</v>
      </c>
      <c r="J36" s="30"/>
      <c r="K36" s="29">
        <v>0</v>
      </c>
      <c r="L36" s="30"/>
      <c r="M36" s="29">
        <v>0</v>
      </c>
      <c r="N36" s="30"/>
      <c r="O36" s="29">
        <v>772668</v>
      </c>
      <c r="P36" s="30"/>
      <c r="Q36" s="29">
        <v>0</v>
      </c>
      <c r="R36" s="30"/>
      <c r="S36" s="29">
        <f>SUM(C36:Q36)</f>
        <v>772668</v>
      </c>
      <c r="U36" s="32" t="s">
        <v>301</v>
      </c>
    </row>
    <row r="37" spans="3:19" ht="7.5" customHeight="1">
      <c r="C37" s="29"/>
      <c r="D37" s="30"/>
      <c r="E37" s="29"/>
      <c r="F37" s="30"/>
      <c r="G37" s="29"/>
      <c r="H37" s="30"/>
      <c r="I37" s="30"/>
      <c r="J37" s="30"/>
      <c r="K37" s="29"/>
      <c r="L37" s="30"/>
      <c r="M37" s="29"/>
      <c r="N37" s="30"/>
      <c r="O37" s="29"/>
      <c r="P37" s="30"/>
      <c r="Q37" s="29"/>
      <c r="R37" s="30"/>
      <c r="S37" s="29"/>
    </row>
    <row r="38" spans="2:22" ht="12.75">
      <c r="B38" s="21" t="s">
        <v>193</v>
      </c>
      <c r="C38" s="37">
        <f>SUM(C25:C36)</f>
        <v>12030212</v>
      </c>
      <c r="D38" s="38"/>
      <c r="E38" s="37">
        <f>SUM(E25:E36)</f>
        <v>2344814</v>
      </c>
      <c r="F38" s="38"/>
      <c r="G38" s="37">
        <f>SUM(G25:G36)</f>
        <v>1796865</v>
      </c>
      <c r="H38" s="38"/>
      <c r="I38" s="37">
        <f>SUM(I25:I36)</f>
        <v>3003657</v>
      </c>
      <c r="J38" s="38"/>
      <c r="K38" s="37">
        <f>SUM(K25:K36)</f>
        <v>1740974</v>
      </c>
      <c r="L38" s="38"/>
      <c r="M38" s="37">
        <f>SUM(M25:M36)</f>
        <v>135982</v>
      </c>
      <c r="N38" s="38"/>
      <c r="O38" s="37">
        <f>SUM(O25:O36)</f>
        <v>772668</v>
      </c>
      <c r="P38" s="38"/>
      <c r="Q38" s="37">
        <f>SUM(Q25:Q36)</f>
        <v>187</v>
      </c>
      <c r="R38" s="38"/>
      <c r="S38" s="37">
        <f>SUM(S25:S36)</f>
        <v>21825359</v>
      </c>
      <c r="U38" s="39"/>
      <c r="V38" s="35"/>
    </row>
    <row r="39" spans="3:22" ht="12.75">
      <c r="C39" s="29"/>
      <c r="D39" s="30"/>
      <c r="E39" s="29"/>
      <c r="F39" s="30"/>
      <c r="G39" s="29"/>
      <c r="H39" s="30"/>
      <c r="I39" s="30"/>
      <c r="J39" s="30"/>
      <c r="K39" s="29"/>
      <c r="L39" s="30"/>
      <c r="M39" s="29"/>
      <c r="N39" s="30"/>
      <c r="O39" s="29"/>
      <c r="P39" s="30"/>
      <c r="Q39" s="29"/>
      <c r="R39" s="30"/>
      <c r="S39" s="29"/>
      <c r="U39" s="39"/>
      <c r="V39" s="35"/>
    </row>
    <row r="40" spans="2:22" ht="12.75">
      <c r="B40" s="17" t="s">
        <v>467</v>
      </c>
      <c r="C40" s="29">
        <v>0</v>
      </c>
      <c r="D40" s="30"/>
      <c r="E40" s="29">
        <v>0</v>
      </c>
      <c r="F40" s="30"/>
      <c r="G40" s="29">
        <v>0</v>
      </c>
      <c r="H40" s="30"/>
      <c r="I40" s="30">
        <v>0</v>
      </c>
      <c r="J40" s="30"/>
      <c r="K40" s="29">
        <v>0</v>
      </c>
      <c r="L40" s="30"/>
      <c r="M40" s="29">
        <v>0</v>
      </c>
      <c r="N40" s="30"/>
      <c r="O40" s="29">
        <v>1806084</v>
      </c>
      <c r="P40" s="30"/>
      <c r="Q40" s="29">
        <v>0</v>
      </c>
      <c r="R40" s="30"/>
      <c r="S40" s="29">
        <f>SUM(C40:Q40)</f>
        <v>1806084</v>
      </c>
      <c r="U40" s="39"/>
      <c r="V40" s="35"/>
    </row>
    <row r="41" spans="2:22" ht="12.75">
      <c r="B41" s="17" t="s">
        <v>158</v>
      </c>
      <c r="C41" s="29">
        <v>0</v>
      </c>
      <c r="D41" s="30"/>
      <c r="E41" s="29">
        <v>0</v>
      </c>
      <c r="F41" s="30"/>
      <c r="G41" s="29">
        <v>0</v>
      </c>
      <c r="H41" s="30"/>
      <c r="I41" s="30">
        <v>0</v>
      </c>
      <c r="J41" s="30"/>
      <c r="K41" s="29">
        <v>0</v>
      </c>
      <c r="L41" s="30"/>
      <c r="M41" s="29">
        <v>0</v>
      </c>
      <c r="N41" s="30"/>
      <c r="O41" s="29">
        <v>5108</v>
      </c>
      <c r="P41" s="30"/>
      <c r="Q41" s="29">
        <v>0</v>
      </c>
      <c r="R41" s="30"/>
      <c r="S41" s="29">
        <f>SUM(C41:Q41)</f>
        <v>5108</v>
      </c>
      <c r="U41" s="39"/>
      <c r="V41" s="35"/>
    </row>
    <row r="42" spans="3:22" ht="6.75" customHeight="1">
      <c r="C42" s="33"/>
      <c r="D42" s="30"/>
      <c r="E42" s="33"/>
      <c r="F42" s="30"/>
      <c r="G42" s="33"/>
      <c r="H42" s="30"/>
      <c r="I42" s="30"/>
      <c r="J42" s="30"/>
      <c r="K42" s="33"/>
      <c r="L42" s="30"/>
      <c r="M42" s="33"/>
      <c r="N42" s="30"/>
      <c r="O42" s="33"/>
      <c r="P42" s="30"/>
      <c r="Q42" s="33"/>
      <c r="R42" s="30"/>
      <c r="S42" s="33"/>
      <c r="U42" s="39"/>
      <c r="V42" s="35"/>
    </row>
    <row r="43" spans="2:22" ht="12.75">
      <c r="B43" s="21" t="s">
        <v>194</v>
      </c>
      <c r="C43" s="40"/>
      <c r="D43" s="41"/>
      <c r="E43" s="40"/>
      <c r="F43" s="41"/>
      <c r="G43" s="40"/>
      <c r="H43" s="41"/>
      <c r="I43" s="41"/>
      <c r="J43" s="41"/>
      <c r="K43" s="40"/>
      <c r="L43" s="41"/>
      <c r="M43" s="40"/>
      <c r="N43" s="41"/>
      <c r="O43" s="40"/>
      <c r="P43" s="41"/>
      <c r="Q43" s="40"/>
      <c r="R43" s="41"/>
      <c r="S43" s="40"/>
      <c r="U43" s="39"/>
      <c r="V43" s="35"/>
    </row>
    <row r="44" spans="2:22" ht="13.5" thickBot="1">
      <c r="B44" s="21" t="s">
        <v>468</v>
      </c>
      <c r="C44" s="42">
        <f>+C41+C40+C38</f>
        <v>12030212</v>
      </c>
      <c r="D44" s="43"/>
      <c r="E44" s="42">
        <f aca="true" t="shared" si="1" ref="E44:S44">+E41+E40+E38</f>
        <v>2344814</v>
      </c>
      <c r="F44" s="42"/>
      <c r="G44" s="42">
        <f t="shared" si="1"/>
        <v>1796865</v>
      </c>
      <c r="H44" s="42"/>
      <c r="I44" s="42">
        <f t="shared" si="1"/>
        <v>3003657</v>
      </c>
      <c r="J44" s="42"/>
      <c r="K44" s="42">
        <f t="shared" si="1"/>
        <v>1740974</v>
      </c>
      <c r="L44" s="42"/>
      <c r="M44" s="42">
        <f t="shared" si="1"/>
        <v>135982</v>
      </c>
      <c r="N44" s="42"/>
      <c r="O44" s="42">
        <f t="shared" si="1"/>
        <v>2583860</v>
      </c>
      <c r="P44" s="42"/>
      <c r="Q44" s="42">
        <f t="shared" si="1"/>
        <v>187</v>
      </c>
      <c r="R44" s="42"/>
      <c r="S44" s="42">
        <f t="shared" si="1"/>
        <v>23636551</v>
      </c>
      <c r="T44" s="35"/>
      <c r="U44" s="39"/>
      <c r="V44" s="35"/>
    </row>
    <row r="45" spans="3:22" ht="8.25" customHeight="1" thickTop="1">
      <c r="C45" s="29"/>
      <c r="D45" s="30"/>
      <c r="E45" s="29"/>
      <c r="F45" s="30"/>
      <c r="G45" s="29"/>
      <c r="H45" s="30"/>
      <c r="I45" s="30"/>
      <c r="J45" s="30"/>
      <c r="K45" s="29"/>
      <c r="L45" s="30"/>
      <c r="M45" s="29"/>
      <c r="N45" s="30"/>
      <c r="O45" s="29"/>
      <c r="P45" s="30"/>
      <c r="Q45" s="29"/>
      <c r="R45" s="30"/>
      <c r="S45" s="29"/>
      <c r="U45" s="39"/>
      <c r="V45" s="35"/>
    </row>
    <row r="46" spans="2:22" ht="12.75">
      <c r="B46" s="17" t="s">
        <v>295</v>
      </c>
      <c r="C46" s="29"/>
      <c r="D46" s="30"/>
      <c r="E46" s="29"/>
      <c r="F46" s="30"/>
      <c r="G46" s="29"/>
      <c r="H46" s="30"/>
      <c r="I46" s="30"/>
      <c r="J46" s="30"/>
      <c r="K46" s="29"/>
      <c r="L46" s="30"/>
      <c r="M46" s="29"/>
      <c r="N46" s="30"/>
      <c r="O46" s="29"/>
      <c r="P46" s="30"/>
      <c r="Q46" s="29"/>
      <c r="R46" s="30"/>
      <c r="S46" s="29"/>
      <c r="U46" s="39"/>
      <c r="V46" s="35"/>
    </row>
    <row r="47" spans="2:22" ht="12.75">
      <c r="B47" s="17" t="s">
        <v>296</v>
      </c>
      <c r="C47" s="29">
        <f>C21-C44</f>
        <v>3237706</v>
      </c>
      <c r="D47" s="30"/>
      <c r="E47" s="29">
        <f>E21-E44</f>
        <v>-622295</v>
      </c>
      <c r="F47" s="30"/>
      <c r="G47" s="29">
        <f>G21-G44</f>
        <v>-763947</v>
      </c>
      <c r="H47" s="30"/>
      <c r="I47" s="29">
        <f>I21-I44</f>
        <v>-2506664</v>
      </c>
      <c r="J47" s="30"/>
      <c r="K47" s="29">
        <f>K21-K44</f>
        <v>1415425</v>
      </c>
      <c r="L47" s="30"/>
      <c r="M47" s="29">
        <f>M21-M44</f>
        <v>1253246</v>
      </c>
      <c r="N47" s="30"/>
      <c r="O47" s="29">
        <f>O21-O44</f>
        <v>-2035289</v>
      </c>
      <c r="P47" s="30"/>
      <c r="Q47" s="29">
        <f>Q21-Q44</f>
        <v>21818</v>
      </c>
      <c r="R47" s="30"/>
      <c r="S47" s="29">
        <f>S21-S44</f>
        <v>0</v>
      </c>
      <c r="U47" s="39"/>
      <c r="V47" s="35"/>
    </row>
    <row r="48" spans="3:22" ht="6.75" customHeight="1">
      <c r="C48" s="29"/>
      <c r="D48" s="30"/>
      <c r="E48" s="29"/>
      <c r="F48" s="30"/>
      <c r="G48" s="29"/>
      <c r="H48" s="30"/>
      <c r="I48" s="30"/>
      <c r="J48" s="30"/>
      <c r="K48" s="29"/>
      <c r="L48" s="30"/>
      <c r="M48" s="29"/>
      <c r="N48" s="30"/>
      <c r="O48" s="29"/>
      <c r="P48" s="30"/>
      <c r="Q48" s="29"/>
      <c r="R48" s="30"/>
      <c r="S48" s="29"/>
      <c r="U48" s="39"/>
      <c r="V48" s="35"/>
    </row>
    <row r="49" spans="2:22" ht="12.75">
      <c r="B49" s="17" t="s">
        <v>300</v>
      </c>
      <c r="C49" s="29"/>
      <c r="D49" s="30"/>
      <c r="E49" s="29"/>
      <c r="F49" s="30"/>
      <c r="G49" s="29"/>
      <c r="H49" s="30"/>
      <c r="I49" s="30"/>
      <c r="J49" s="30"/>
      <c r="K49" s="29"/>
      <c r="L49" s="30"/>
      <c r="M49" s="29"/>
      <c r="N49" s="30"/>
      <c r="O49" s="29"/>
      <c r="P49" s="30"/>
      <c r="Q49" s="29"/>
      <c r="R49" s="30"/>
      <c r="S49" s="29"/>
      <c r="U49" s="39"/>
      <c r="V49" s="35"/>
    </row>
    <row r="50" spans="2:19" ht="12.75">
      <c r="B50" s="17" t="s">
        <v>297</v>
      </c>
      <c r="C50" s="29">
        <v>0</v>
      </c>
      <c r="D50" s="30"/>
      <c r="E50" s="29">
        <v>0</v>
      </c>
      <c r="F50" s="30"/>
      <c r="G50" s="29">
        <v>0</v>
      </c>
      <c r="H50" s="30"/>
      <c r="I50" s="29">
        <v>0</v>
      </c>
      <c r="J50" s="30"/>
      <c r="K50" s="29">
        <v>0</v>
      </c>
      <c r="L50" s="30"/>
      <c r="M50" s="29">
        <v>0</v>
      </c>
      <c r="N50" s="30"/>
      <c r="O50" s="29">
        <v>0</v>
      </c>
      <c r="P50" s="30"/>
      <c r="Q50" s="29">
        <v>0</v>
      </c>
      <c r="R50" s="30"/>
      <c r="S50" s="29">
        <v>0</v>
      </c>
    </row>
    <row r="51" spans="3:19" ht="6" customHeight="1">
      <c r="C51" s="29"/>
      <c r="D51" s="30"/>
      <c r="E51" s="29"/>
      <c r="F51" s="30"/>
      <c r="G51" s="29"/>
      <c r="H51" s="30"/>
      <c r="I51" s="30"/>
      <c r="J51" s="30"/>
      <c r="K51" s="29"/>
      <c r="L51" s="30"/>
      <c r="M51" s="29"/>
      <c r="N51" s="30"/>
      <c r="O51" s="29"/>
      <c r="P51" s="30"/>
      <c r="Q51" s="29"/>
      <c r="R51" s="30"/>
      <c r="S51" s="29"/>
    </row>
    <row r="52" spans="2:19" ht="13.5" thickBot="1">
      <c r="B52" s="21" t="s">
        <v>195</v>
      </c>
      <c r="C52" s="44">
        <f>SUM(C47:C50)</f>
        <v>3237706</v>
      </c>
      <c r="D52" s="45"/>
      <c r="E52" s="44">
        <f>SUM(E47:E50)</f>
        <v>-622295</v>
      </c>
      <c r="F52" s="45"/>
      <c r="G52" s="44">
        <f>SUM(G47:G50)</f>
        <v>-763947</v>
      </c>
      <c r="H52" s="45"/>
      <c r="I52" s="44">
        <f>SUM(I47:I50)</f>
        <v>-2506664</v>
      </c>
      <c r="J52" s="45"/>
      <c r="K52" s="44">
        <f>SUM(K47:K50)</f>
        <v>1415425</v>
      </c>
      <c r="L52" s="45"/>
      <c r="M52" s="44">
        <f>SUM(M47:M50)</f>
        <v>1253246</v>
      </c>
      <c r="N52" s="45"/>
      <c r="O52" s="44">
        <f>SUM(O47:O50)</f>
        <v>-2035289</v>
      </c>
      <c r="P52" s="45"/>
      <c r="Q52" s="44">
        <f>SUM(Q47:Q50)</f>
        <v>21818</v>
      </c>
      <c r="R52" s="45"/>
      <c r="S52" s="44">
        <f>SUM(S47:S50)</f>
        <v>0</v>
      </c>
    </row>
    <row r="53" spans="2:19" ht="12.75">
      <c r="B53" s="21"/>
      <c r="C53" s="46"/>
      <c r="D53" s="35"/>
      <c r="E53" s="46"/>
      <c r="F53" s="35"/>
      <c r="G53" s="46"/>
      <c r="H53" s="35"/>
      <c r="I53" s="35"/>
      <c r="J53" s="35"/>
      <c r="K53" s="46"/>
      <c r="L53" s="35"/>
      <c r="M53" s="46"/>
      <c r="N53" s="35"/>
      <c r="O53" s="46"/>
      <c r="P53" s="35"/>
      <c r="Q53" s="46"/>
      <c r="R53" s="35"/>
      <c r="S53" s="46"/>
    </row>
    <row r="54" ht="12.75">
      <c r="B54" s="17" t="s">
        <v>299</v>
      </c>
    </row>
    <row r="59" spans="1:2" ht="12.75">
      <c r="A59" s="21" t="s">
        <v>393</v>
      </c>
      <c r="B59" s="20" t="s">
        <v>457</v>
      </c>
    </row>
    <row r="61" spans="3:21" ht="12.75">
      <c r="C61" s="22"/>
      <c r="D61" s="23"/>
      <c r="E61" s="22"/>
      <c r="F61" s="24"/>
      <c r="G61" s="22"/>
      <c r="H61" s="24"/>
      <c r="I61" s="24"/>
      <c r="J61" s="24"/>
      <c r="K61" s="22"/>
      <c r="L61" s="23"/>
      <c r="M61" s="22"/>
      <c r="N61" s="23"/>
      <c r="O61" s="25" t="s">
        <v>164</v>
      </c>
      <c r="P61" s="23"/>
      <c r="Q61" s="25"/>
      <c r="R61" s="23"/>
      <c r="S61" s="25"/>
      <c r="T61" s="23"/>
      <c r="U61" s="25" t="s">
        <v>165</v>
      </c>
    </row>
    <row r="62" spans="3:21" ht="12.75">
      <c r="C62" s="19" t="s">
        <v>166</v>
      </c>
      <c r="D62" s="24"/>
      <c r="E62" s="19" t="s">
        <v>167</v>
      </c>
      <c r="F62" s="24"/>
      <c r="G62" s="19" t="s">
        <v>168</v>
      </c>
      <c r="H62" s="24"/>
      <c r="I62" s="19" t="s">
        <v>292</v>
      </c>
      <c r="J62" s="24"/>
      <c r="K62" s="27" t="s">
        <v>394</v>
      </c>
      <c r="L62" s="24"/>
      <c r="M62" s="19" t="s">
        <v>169</v>
      </c>
      <c r="N62" s="24"/>
      <c r="O62" s="19" t="s">
        <v>170</v>
      </c>
      <c r="P62" s="24"/>
      <c r="Q62" s="19" t="s">
        <v>171</v>
      </c>
      <c r="R62" s="24"/>
      <c r="S62" s="19"/>
      <c r="T62" s="24"/>
      <c r="U62" s="19" t="s">
        <v>170</v>
      </c>
    </row>
    <row r="63" spans="2:21" ht="12.75">
      <c r="B63" s="21" t="s">
        <v>172</v>
      </c>
      <c r="C63" s="19" t="s">
        <v>173</v>
      </c>
      <c r="D63" s="28"/>
      <c r="E63" s="19" t="s">
        <v>293</v>
      </c>
      <c r="F63" s="28"/>
      <c r="G63" s="19" t="s">
        <v>293</v>
      </c>
      <c r="H63" s="28"/>
      <c r="I63" s="19" t="s">
        <v>293</v>
      </c>
      <c r="J63" s="28"/>
      <c r="K63" s="19" t="s">
        <v>174</v>
      </c>
      <c r="L63" s="28"/>
      <c r="M63" s="19" t="s">
        <v>174</v>
      </c>
      <c r="N63" s="28"/>
      <c r="O63" s="19" t="s">
        <v>175</v>
      </c>
      <c r="P63" s="28"/>
      <c r="Q63" s="19" t="s">
        <v>176</v>
      </c>
      <c r="R63" s="28"/>
      <c r="S63" s="19" t="s">
        <v>177</v>
      </c>
      <c r="T63" s="28"/>
      <c r="U63" s="19" t="s">
        <v>178</v>
      </c>
    </row>
    <row r="64" spans="2:21" ht="12.75">
      <c r="B64" s="21" t="s">
        <v>392</v>
      </c>
      <c r="C64" s="18" t="s">
        <v>0</v>
      </c>
      <c r="E64" s="18" t="s">
        <v>0</v>
      </c>
      <c r="G64" s="18" t="s">
        <v>0</v>
      </c>
      <c r="I64" s="18" t="s">
        <v>0</v>
      </c>
      <c r="K64" s="18" t="s">
        <v>0</v>
      </c>
      <c r="M64" s="18" t="s">
        <v>0</v>
      </c>
      <c r="O64" s="18" t="s">
        <v>0</v>
      </c>
      <c r="Q64" s="18" t="s">
        <v>0</v>
      </c>
      <c r="S64" s="18" t="s">
        <v>0</v>
      </c>
      <c r="U64" s="18" t="s">
        <v>157</v>
      </c>
    </row>
    <row r="65" ht="12.75">
      <c r="B65" s="21"/>
    </row>
    <row r="66" ht="12.75">
      <c r="B66" s="21" t="s">
        <v>198</v>
      </c>
    </row>
    <row r="67" spans="2:21" ht="12.75">
      <c r="B67" s="17" t="s">
        <v>179</v>
      </c>
      <c r="C67" s="29">
        <v>2460832</v>
      </c>
      <c r="D67" s="30"/>
      <c r="E67" s="29">
        <v>0</v>
      </c>
      <c r="F67" s="30"/>
      <c r="G67" s="29">
        <v>0</v>
      </c>
      <c r="H67" s="30"/>
      <c r="I67" s="30">
        <v>0</v>
      </c>
      <c r="J67" s="30"/>
      <c r="K67" s="29">
        <v>0</v>
      </c>
      <c r="L67" s="30"/>
      <c r="M67" s="29">
        <v>0</v>
      </c>
      <c r="N67" s="30"/>
      <c r="O67" s="29">
        <v>136627</v>
      </c>
      <c r="P67" s="30"/>
      <c r="Q67" s="29">
        <v>0</v>
      </c>
      <c r="R67" s="30"/>
      <c r="S67" s="29">
        <f>SUM(C67:Q67)</f>
        <v>2597459</v>
      </c>
      <c r="U67" s="31">
        <v>3.19</v>
      </c>
    </row>
    <row r="68" spans="2:21" ht="12.75">
      <c r="B68" s="17" t="s">
        <v>180</v>
      </c>
      <c r="C68" s="29"/>
      <c r="D68" s="30"/>
      <c r="E68" s="29"/>
      <c r="F68" s="30"/>
      <c r="G68" s="29"/>
      <c r="H68" s="30"/>
      <c r="I68" s="30"/>
      <c r="J68" s="30"/>
      <c r="K68" s="29"/>
      <c r="L68" s="30"/>
      <c r="M68" s="29"/>
      <c r="N68" s="30"/>
      <c r="O68" s="29"/>
      <c r="P68" s="30"/>
      <c r="Q68" s="29"/>
      <c r="R68" s="30"/>
      <c r="S68" s="29"/>
      <c r="U68" s="31"/>
    </row>
    <row r="69" spans="2:21" ht="12.75">
      <c r="B69" s="17" t="s">
        <v>181</v>
      </c>
      <c r="C69" s="29">
        <v>1700</v>
      </c>
      <c r="D69" s="30"/>
      <c r="E69" s="29">
        <v>1132184</v>
      </c>
      <c r="F69" s="30"/>
      <c r="G69" s="29">
        <v>0</v>
      </c>
      <c r="H69" s="30"/>
      <c r="I69" s="30">
        <v>400</v>
      </c>
      <c r="J69" s="30"/>
      <c r="K69" s="29">
        <v>0</v>
      </c>
      <c r="L69" s="30"/>
      <c r="M69" s="29">
        <v>0</v>
      </c>
      <c r="N69" s="30"/>
      <c r="O69" s="29">
        <v>0</v>
      </c>
      <c r="P69" s="30"/>
      <c r="Q69" s="29">
        <v>0</v>
      </c>
      <c r="R69" s="30"/>
      <c r="S69" s="29">
        <f aca="true" t="shared" si="2" ref="S69:S75">SUM(C69:Q69)</f>
        <v>1134284</v>
      </c>
      <c r="U69" s="31">
        <v>3.2</v>
      </c>
    </row>
    <row r="70" spans="2:21" ht="12.75">
      <c r="B70" s="17" t="s">
        <v>73</v>
      </c>
      <c r="C70" s="29">
        <v>0</v>
      </c>
      <c r="D70" s="30"/>
      <c r="E70" s="29">
        <v>0</v>
      </c>
      <c r="F70" s="30"/>
      <c r="G70" s="29">
        <v>0</v>
      </c>
      <c r="H70" s="30"/>
      <c r="I70" s="30">
        <v>0</v>
      </c>
      <c r="J70" s="30"/>
      <c r="K70" s="29">
        <v>0</v>
      </c>
      <c r="L70" s="30"/>
      <c r="M70" s="29">
        <v>0</v>
      </c>
      <c r="N70" s="30"/>
      <c r="O70" s="29">
        <v>0</v>
      </c>
      <c r="P70" s="30"/>
      <c r="Q70" s="29">
        <v>299333</v>
      </c>
      <c r="R70" s="30"/>
      <c r="S70" s="29">
        <f t="shared" si="2"/>
        <v>299333</v>
      </c>
      <c r="U70" s="31">
        <v>3.11</v>
      </c>
    </row>
    <row r="71" spans="2:21" ht="12.75">
      <c r="B71" s="17" t="s">
        <v>74</v>
      </c>
      <c r="C71" s="29">
        <v>0</v>
      </c>
      <c r="D71" s="30"/>
      <c r="E71" s="29">
        <v>119306</v>
      </c>
      <c r="F71" s="30"/>
      <c r="G71" s="29">
        <v>126816</v>
      </c>
      <c r="H71" s="30"/>
      <c r="I71" s="30">
        <v>69732</v>
      </c>
      <c r="J71" s="30"/>
      <c r="K71" s="29">
        <v>689343</v>
      </c>
      <c r="L71" s="30"/>
      <c r="M71" s="29">
        <v>27918</v>
      </c>
      <c r="N71" s="30"/>
      <c r="O71" s="29">
        <v>0</v>
      </c>
      <c r="P71" s="30"/>
      <c r="Q71" s="29">
        <v>13680</v>
      </c>
      <c r="R71" s="30"/>
      <c r="S71" s="29">
        <f t="shared" si="2"/>
        <v>1046795</v>
      </c>
      <c r="U71" s="31">
        <v>4.98</v>
      </c>
    </row>
    <row r="72" spans="2:21" ht="12.75">
      <c r="B72" s="17" t="s">
        <v>75</v>
      </c>
      <c r="C72" s="29">
        <v>456113</v>
      </c>
      <c r="D72" s="30"/>
      <c r="E72" s="29">
        <v>821221</v>
      </c>
      <c r="F72" s="30"/>
      <c r="G72" s="29">
        <v>360995</v>
      </c>
      <c r="H72" s="30"/>
      <c r="I72" s="30">
        <v>373523</v>
      </c>
      <c r="J72" s="30"/>
      <c r="K72" s="29">
        <v>1035449</v>
      </c>
      <c r="L72" s="30"/>
      <c r="M72" s="29">
        <v>80982</v>
      </c>
      <c r="N72" s="30"/>
      <c r="O72" s="29">
        <v>21067</v>
      </c>
      <c r="P72" s="30"/>
      <c r="Q72" s="29">
        <v>0</v>
      </c>
      <c r="R72" s="30"/>
      <c r="S72" s="29">
        <f t="shared" si="2"/>
        <v>3149350</v>
      </c>
      <c r="U72" s="31">
        <v>3.56</v>
      </c>
    </row>
    <row r="73" spans="2:21" ht="12.75">
      <c r="B73" s="17" t="s">
        <v>182</v>
      </c>
      <c r="C73" s="29">
        <v>11002570</v>
      </c>
      <c r="D73" s="30"/>
      <c r="E73" s="29">
        <v>137242</v>
      </c>
      <c r="F73" s="30"/>
      <c r="G73" s="29">
        <v>435157</v>
      </c>
      <c r="H73" s="30"/>
      <c r="I73" s="30">
        <v>364486</v>
      </c>
      <c r="J73" s="30"/>
      <c r="K73" s="29">
        <v>1457748</v>
      </c>
      <c r="L73" s="30"/>
      <c r="M73" s="29">
        <v>1171346</v>
      </c>
      <c r="N73" s="30"/>
      <c r="O73" s="29">
        <v>-1031548</v>
      </c>
      <c r="P73" s="30" t="s">
        <v>298</v>
      </c>
      <c r="Q73" s="29">
        <v>0</v>
      </c>
      <c r="R73" s="30"/>
      <c r="S73" s="29">
        <f t="shared" si="2"/>
        <v>13537001</v>
      </c>
      <c r="U73" s="31">
        <v>7.13</v>
      </c>
    </row>
    <row r="74" spans="2:21" ht="12.75">
      <c r="B74" s="17" t="s">
        <v>183</v>
      </c>
      <c r="C74" s="29">
        <v>165642</v>
      </c>
      <c r="D74" s="30"/>
      <c r="E74" s="29">
        <v>70629</v>
      </c>
      <c r="F74" s="30"/>
      <c r="G74" s="29">
        <v>0</v>
      </c>
      <c r="H74" s="30"/>
      <c r="I74" s="30">
        <v>0</v>
      </c>
      <c r="J74" s="30"/>
      <c r="K74" s="29">
        <v>0</v>
      </c>
      <c r="L74" s="30"/>
      <c r="M74" s="29">
        <v>0</v>
      </c>
      <c r="N74" s="30"/>
      <c r="O74" s="29">
        <v>15325</v>
      </c>
      <c r="P74" s="30"/>
      <c r="Q74" s="29">
        <v>0</v>
      </c>
      <c r="R74" s="30"/>
      <c r="S74" s="29">
        <f t="shared" si="2"/>
        <v>251596</v>
      </c>
      <c r="U74" s="31">
        <v>9.75</v>
      </c>
    </row>
    <row r="75" spans="2:21" ht="12.75">
      <c r="B75" s="17" t="s">
        <v>192</v>
      </c>
      <c r="C75" s="29">
        <v>0</v>
      </c>
      <c r="D75" s="30"/>
      <c r="E75" s="29">
        <v>0</v>
      </c>
      <c r="F75" s="30"/>
      <c r="G75" s="29">
        <v>0</v>
      </c>
      <c r="H75" s="30"/>
      <c r="I75" s="30">
        <v>0</v>
      </c>
      <c r="J75" s="30"/>
      <c r="K75" s="29">
        <v>0</v>
      </c>
      <c r="L75" s="30"/>
      <c r="M75" s="29">
        <v>0</v>
      </c>
      <c r="N75" s="30"/>
      <c r="O75" s="29">
        <v>1565379</v>
      </c>
      <c r="P75" s="30"/>
      <c r="Q75" s="29">
        <v>0</v>
      </c>
      <c r="R75" s="30"/>
      <c r="S75" s="29">
        <f t="shared" si="2"/>
        <v>1565379</v>
      </c>
      <c r="U75" s="32" t="s">
        <v>301</v>
      </c>
    </row>
    <row r="76" spans="3:21" ht="6" customHeight="1">
      <c r="C76" s="33"/>
      <c r="D76" s="34"/>
      <c r="E76" s="33"/>
      <c r="F76" s="30"/>
      <c r="G76" s="33"/>
      <c r="H76" s="30"/>
      <c r="I76" s="30"/>
      <c r="J76" s="30"/>
      <c r="K76" s="33"/>
      <c r="L76" s="34"/>
      <c r="M76" s="33"/>
      <c r="N76" s="34"/>
      <c r="O76" s="33"/>
      <c r="P76" s="34"/>
      <c r="Q76" s="33"/>
      <c r="R76" s="34"/>
      <c r="S76" s="33"/>
      <c r="T76" s="35"/>
      <c r="U76" s="36"/>
    </row>
    <row r="77" spans="2:21" ht="12.75">
      <c r="B77" s="21" t="s">
        <v>184</v>
      </c>
      <c r="C77" s="37">
        <f>SUM(C67:C75)</f>
        <v>14086857</v>
      </c>
      <c r="D77" s="38"/>
      <c r="E77" s="37">
        <f>SUM(E67:E75)</f>
        <v>2280582</v>
      </c>
      <c r="F77" s="38"/>
      <c r="G77" s="37">
        <f>SUM(G67:G75)</f>
        <v>922968</v>
      </c>
      <c r="H77" s="38"/>
      <c r="I77" s="37">
        <f>SUM(I67:I75)</f>
        <v>808141</v>
      </c>
      <c r="J77" s="38"/>
      <c r="K77" s="37">
        <f>SUM(K67:K75)</f>
        <v>3182540</v>
      </c>
      <c r="L77" s="38"/>
      <c r="M77" s="37">
        <f>SUM(M67:M75)</f>
        <v>1280246</v>
      </c>
      <c r="N77" s="38"/>
      <c r="O77" s="37">
        <f>SUM(O67:O75)</f>
        <v>706850</v>
      </c>
      <c r="P77" s="38"/>
      <c r="Q77" s="37">
        <f>SUM(Q67:Q75)</f>
        <v>313013</v>
      </c>
      <c r="R77" s="38"/>
      <c r="S77" s="37">
        <f>SUM(S67:S75)</f>
        <v>23581197</v>
      </c>
      <c r="U77" s="36"/>
    </row>
    <row r="78" spans="3:21" ht="12.75">
      <c r="C78" s="29"/>
      <c r="D78" s="30"/>
      <c r="E78" s="29"/>
      <c r="F78" s="30"/>
      <c r="G78" s="29"/>
      <c r="H78" s="30"/>
      <c r="I78" s="30"/>
      <c r="J78" s="30"/>
      <c r="K78" s="29"/>
      <c r="L78" s="30"/>
      <c r="M78" s="29"/>
      <c r="N78" s="30"/>
      <c r="O78" s="29"/>
      <c r="P78" s="30"/>
      <c r="Q78" s="29"/>
      <c r="R78" s="30"/>
      <c r="S78" s="29"/>
      <c r="U78" s="31"/>
    </row>
    <row r="79" spans="3:21" ht="12.75">
      <c r="C79" s="29"/>
      <c r="D79" s="30"/>
      <c r="E79" s="29"/>
      <c r="F79" s="30"/>
      <c r="G79" s="29"/>
      <c r="H79" s="30"/>
      <c r="I79" s="30"/>
      <c r="J79" s="30"/>
      <c r="K79" s="29"/>
      <c r="L79" s="30"/>
      <c r="M79" s="29"/>
      <c r="N79" s="30"/>
      <c r="O79" s="29"/>
      <c r="P79" s="30"/>
      <c r="Q79" s="29"/>
      <c r="R79" s="30"/>
      <c r="S79" s="29"/>
      <c r="U79" s="31"/>
    </row>
    <row r="80" spans="2:21" ht="12.75">
      <c r="B80" s="21" t="s">
        <v>395</v>
      </c>
      <c r="C80" s="29"/>
      <c r="D80" s="30"/>
      <c r="E80" s="29"/>
      <c r="F80" s="30"/>
      <c r="G80" s="29"/>
      <c r="H80" s="30"/>
      <c r="I80" s="30"/>
      <c r="J80" s="30"/>
      <c r="K80" s="29"/>
      <c r="L80" s="30"/>
      <c r="M80" s="29"/>
      <c r="N80" s="30"/>
      <c r="O80" s="29"/>
      <c r="P80" s="30"/>
      <c r="Q80" s="29"/>
      <c r="R80" s="30"/>
      <c r="S80" s="29"/>
      <c r="U80" s="31"/>
    </row>
    <row r="81" spans="2:21" ht="12.75">
      <c r="B81" s="17" t="s">
        <v>1</v>
      </c>
      <c r="C81" s="29">
        <v>10255142</v>
      </c>
      <c r="D81" s="30"/>
      <c r="E81" s="29">
        <v>2003906</v>
      </c>
      <c r="F81" s="30"/>
      <c r="G81" s="29">
        <v>1825808</v>
      </c>
      <c r="H81" s="30"/>
      <c r="I81" s="30">
        <v>2969211</v>
      </c>
      <c r="J81" s="30"/>
      <c r="K81" s="29">
        <v>612154</v>
      </c>
      <c r="L81" s="30"/>
      <c r="M81" s="29">
        <v>0</v>
      </c>
      <c r="N81" s="30"/>
      <c r="O81" s="29">
        <v>0</v>
      </c>
      <c r="P81" s="30"/>
      <c r="Q81" s="29">
        <v>0</v>
      </c>
      <c r="R81" s="30"/>
      <c r="S81" s="29">
        <f>SUM(C81:Q81)</f>
        <v>17666221</v>
      </c>
      <c r="U81" s="31">
        <v>2.6</v>
      </c>
    </row>
    <row r="82" spans="2:21" ht="12.75">
      <c r="B82" s="17" t="s">
        <v>185</v>
      </c>
      <c r="C82" s="29"/>
      <c r="D82" s="30"/>
      <c r="E82" s="29"/>
      <c r="F82" s="30"/>
      <c r="G82" s="29"/>
      <c r="H82" s="30"/>
      <c r="I82" s="30"/>
      <c r="J82" s="30"/>
      <c r="K82" s="29"/>
      <c r="L82" s="30"/>
      <c r="M82" s="29"/>
      <c r="N82" s="30"/>
      <c r="O82" s="29"/>
      <c r="P82" s="30"/>
      <c r="Q82" s="29"/>
      <c r="R82" s="30"/>
      <c r="S82" s="29"/>
      <c r="U82" s="31"/>
    </row>
    <row r="83" spans="2:21" ht="12.75">
      <c r="B83" s="17" t="s">
        <v>78</v>
      </c>
      <c r="C83" s="29">
        <v>356715</v>
      </c>
      <c r="D83" s="30"/>
      <c r="E83" s="29">
        <v>173470</v>
      </c>
      <c r="F83" s="30"/>
      <c r="G83" s="29">
        <v>10580</v>
      </c>
      <c r="H83" s="30"/>
      <c r="I83" s="30">
        <v>14473</v>
      </c>
      <c r="J83" s="30"/>
      <c r="K83" s="29">
        <v>78960</v>
      </c>
      <c r="L83" s="30"/>
      <c r="M83" s="29">
        <v>136808</v>
      </c>
      <c r="N83" s="30"/>
      <c r="O83" s="29">
        <v>0</v>
      </c>
      <c r="P83" s="30"/>
      <c r="Q83" s="29">
        <v>0</v>
      </c>
      <c r="R83" s="30"/>
      <c r="S83" s="29">
        <f>SUM(C83:Q83)</f>
        <v>771006</v>
      </c>
      <c r="U83" s="31">
        <v>2.95</v>
      </c>
    </row>
    <row r="84" spans="2:21" ht="12.75">
      <c r="B84" s="17" t="s">
        <v>186</v>
      </c>
      <c r="C84" s="29"/>
      <c r="D84" s="30"/>
      <c r="E84" s="29"/>
      <c r="F84" s="30"/>
      <c r="G84" s="29"/>
      <c r="H84" s="30"/>
      <c r="I84" s="30"/>
      <c r="J84" s="30"/>
      <c r="K84" s="29"/>
      <c r="L84" s="30"/>
      <c r="M84" s="29"/>
      <c r="N84" s="30"/>
      <c r="O84" s="29"/>
      <c r="P84" s="30"/>
      <c r="Q84" s="29"/>
      <c r="R84" s="30"/>
      <c r="S84" s="29"/>
      <c r="U84" s="31"/>
    </row>
    <row r="85" spans="2:21" ht="12.75">
      <c r="B85" s="17" t="s">
        <v>187</v>
      </c>
      <c r="C85" s="29">
        <v>1126782</v>
      </c>
      <c r="D85" s="30"/>
      <c r="E85" s="29">
        <v>30444</v>
      </c>
      <c r="F85" s="30"/>
      <c r="G85" s="29">
        <v>0</v>
      </c>
      <c r="H85" s="30"/>
      <c r="I85" s="30">
        <v>0</v>
      </c>
      <c r="J85" s="30"/>
      <c r="K85" s="29">
        <v>0</v>
      </c>
      <c r="L85" s="30"/>
      <c r="M85" s="29">
        <v>0</v>
      </c>
      <c r="N85" s="30"/>
      <c r="O85" s="29">
        <v>0</v>
      </c>
      <c r="P85" s="30"/>
      <c r="Q85" s="29">
        <v>0</v>
      </c>
      <c r="R85" s="30"/>
      <c r="S85" s="29">
        <f>SUM(C85:Q85)</f>
        <v>1157226</v>
      </c>
      <c r="U85" s="31">
        <v>3.19</v>
      </c>
    </row>
    <row r="86" spans="2:21" ht="12.75">
      <c r="B86" s="17" t="s">
        <v>190</v>
      </c>
      <c r="C86" s="29">
        <v>15708</v>
      </c>
      <c r="D86" s="30"/>
      <c r="E86" s="29">
        <v>147561</v>
      </c>
      <c r="F86" s="30"/>
      <c r="G86" s="29">
        <v>37339</v>
      </c>
      <c r="H86" s="30"/>
      <c r="I86" s="30">
        <v>0</v>
      </c>
      <c r="J86" s="30"/>
      <c r="K86" s="29">
        <v>0</v>
      </c>
      <c r="L86" s="30"/>
      <c r="M86" s="29">
        <v>0</v>
      </c>
      <c r="N86" s="30"/>
      <c r="O86" s="29">
        <v>0</v>
      </c>
      <c r="P86" s="30"/>
      <c r="Q86" s="29">
        <v>0</v>
      </c>
      <c r="R86" s="30"/>
      <c r="S86" s="29">
        <f>SUM(C86:Q86)</f>
        <v>200608</v>
      </c>
      <c r="U86" s="31">
        <v>3.5</v>
      </c>
    </row>
    <row r="87" spans="2:21" ht="12.75">
      <c r="B87" s="17" t="s">
        <v>79</v>
      </c>
      <c r="C87" s="29">
        <v>0</v>
      </c>
      <c r="D87" s="30"/>
      <c r="E87" s="29">
        <v>535000</v>
      </c>
      <c r="F87" s="30"/>
      <c r="G87" s="29">
        <v>0</v>
      </c>
      <c r="H87" s="30"/>
      <c r="I87" s="30">
        <v>0</v>
      </c>
      <c r="J87" s="30"/>
      <c r="K87" s="29">
        <v>0</v>
      </c>
      <c r="L87" s="30"/>
      <c r="M87" s="29">
        <v>0</v>
      </c>
      <c r="N87" s="30"/>
      <c r="O87" s="29">
        <v>0</v>
      </c>
      <c r="P87" s="30"/>
      <c r="Q87" s="29">
        <v>0</v>
      </c>
      <c r="R87" s="30"/>
      <c r="S87" s="29">
        <f>SUM(C87:Q87)</f>
        <v>535000</v>
      </c>
      <c r="U87" s="31">
        <v>7.75</v>
      </c>
    </row>
    <row r="88" spans="2:21" ht="12.75">
      <c r="B88" s="17" t="s">
        <v>188</v>
      </c>
      <c r="C88" s="29"/>
      <c r="D88" s="30"/>
      <c r="E88" s="29"/>
      <c r="F88" s="30"/>
      <c r="G88" s="29"/>
      <c r="H88" s="30"/>
      <c r="I88" s="30"/>
      <c r="J88" s="30"/>
      <c r="K88" s="29"/>
      <c r="L88" s="30"/>
      <c r="M88" s="29"/>
      <c r="N88" s="30"/>
      <c r="O88" s="29"/>
      <c r="P88" s="30"/>
      <c r="Q88" s="29"/>
      <c r="R88" s="30"/>
      <c r="S88" s="29"/>
      <c r="U88" s="31"/>
    </row>
    <row r="89" spans="2:21" ht="12.75">
      <c r="B89" s="17" t="s">
        <v>189</v>
      </c>
      <c r="C89" s="29">
        <v>0</v>
      </c>
      <c r="D89" s="30"/>
      <c r="E89" s="29">
        <v>22356</v>
      </c>
      <c r="F89" s="30"/>
      <c r="G89" s="29">
        <v>22187</v>
      </c>
      <c r="H89" s="30"/>
      <c r="I89" s="30">
        <v>91692</v>
      </c>
      <c r="J89" s="30"/>
      <c r="K89" s="29">
        <v>307880</v>
      </c>
      <c r="L89" s="30"/>
      <c r="M89" s="29">
        <v>0</v>
      </c>
      <c r="N89" s="30"/>
      <c r="O89" s="29">
        <v>0</v>
      </c>
      <c r="P89" s="30"/>
      <c r="Q89" s="29">
        <v>0</v>
      </c>
      <c r="R89" s="30"/>
      <c r="S89" s="29">
        <f>SUM(C89:Q89)</f>
        <v>444115</v>
      </c>
      <c r="U89" s="31">
        <v>3.66</v>
      </c>
    </row>
    <row r="90" spans="2:21" ht="12.75">
      <c r="B90" s="17" t="s">
        <v>191</v>
      </c>
      <c r="C90" s="29">
        <v>169642</v>
      </c>
      <c r="D90" s="30"/>
      <c r="E90" s="29">
        <v>0</v>
      </c>
      <c r="F90" s="30"/>
      <c r="G90" s="29">
        <v>0</v>
      </c>
      <c r="H90" s="30"/>
      <c r="I90" s="30">
        <v>0</v>
      </c>
      <c r="J90" s="30"/>
      <c r="K90" s="29">
        <v>0</v>
      </c>
      <c r="L90" s="30"/>
      <c r="M90" s="29">
        <v>0</v>
      </c>
      <c r="N90" s="30"/>
      <c r="O90" s="29">
        <v>212</v>
      </c>
      <c r="P90" s="30"/>
      <c r="Q90" s="29">
        <v>0</v>
      </c>
      <c r="R90" s="30"/>
      <c r="S90" s="29">
        <f>SUM(C90:Q90)</f>
        <v>169854</v>
      </c>
      <c r="U90" s="31">
        <v>2</v>
      </c>
    </row>
    <row r="91" spans="2:21" ht="11.25" customHeight="1">
      <c r="B91" s="17" t="s">
        <v>396</v>
      </c>
      <c r="C91" s="29">
        <v>0</v>
      </c>
      <c r="D91" s="30"/>
      <c r="E91" s="29">
        <v>0</v>
      </c>
      <c r="F91" s="30"/>
      <c r="G91" s="29">
        <v>0</v>
      </c>
      <c r="H91" s="30"/>
      <c r="I91" s="30">
        <v>0</v>
      </c>
      <c r="J91" s="30"/>
      <c r="K91" s="29">
        <v>200000</v>
      </c>
      <c r="L91" s="30"/>
      <c r="M91" s="29">
        <v>0</v>
      </c>
      <c r="N91" s="30"/>
      <c r="O91" s="29">
        <v>0</v>
      </c>
      <c r="P91" s="30"/>
      <c r="Q91" s="29">
        <v>0</v>
      </c>
      <c r="R91" s="30"/>
      <c r="S91" s="29">
        <f>SUM(C91:Q91)</f>
        <v>200000</v>
      </c>
      <c r="U91" s="31">
        <v>5</v>
      </c>
    </row>
    <row r="92" spans="2:21" ht="12.75">
      <c r="B92" s="17" t="s">
        <v>192</v>
      </c>
      <c r="C92" s="29">
        <v>0</v>
      </c>
      <c r="D92" s="30"/>
      <c r="E92" s="29">
        <v>0</v>
      </c>
      <c r="F92" s="30"/>
      <c r="G92" s="29">
        <v>0</v>
      </c>
      <c r="H92" s="30"/>
      <c r="I92" s="30">
        <v>0</v>
      </c>
      <c r="J92" s="30"/>
      <c r="K92" s="29">
        <v>0</v>
      </c>
      <c r="L92" s="30"/>
      <c r="M92" s="29">
        <v>0</v>
      </c>
      <c r="N92" s="30"/>
      <c r="O92" s="29">
        <v>689836</v>
      </c>
      <c r="P92" s="30"/>
      <c r="Q92" s="29">
        <v>0</v>
      </c>
      <c r="R92" s="30"/>
      <c r="S92" s="29">
        <f>SUM(C92:Q92)</f>
        <v>689836</v>
      </c>
      <c r="U92" s="32" t="s">
        <v>301</v>
      </c>
    </row>
    <row r="93" spans="3:19" ht="12.75">
      <c r="C93" s="29"/>
      <c r="D93" s="30"/>
      <c r="E93" s="29"/>
      <c r="F93" s="30"/>
      <c r="G93" s="29"/>
      <c r="H93" s="30"/>
      <c r="I93" s="30"/>
      <c r="J93" s="30"/>
      <c r="K93" s="29"/>
      <c r="L93" s="30"/>
      <c r="M93" s="29"/>
      <c r="N93" s="30"/>
      <c r="O93" s="29"/>
      <c r="P93" s="30"/>
      <c r="Q93" s="29"/>
      <c r="R93" s="30"/>
      <c r="S93" s="29"/>
    </row>
    <row r="94" spans="2:21" ht="12.75">
      <c r="B94" s="21" t="s">
        <v>193</v>
      </c>
      <c r="C94" s="37">
        <f>SUM(C81:C92)</f>
        <v>11923989</v>
      </c>
      <c r="D94" s="38"/>
      <c r="E94" s="37">
        <f>SUM(E81:E92)</f>
        <v>2912737</v>
      </c>
      <c r="F94" s="38"/>
      <c r="G94" s="37">
        <f>SUM(G81:G92)</f>
        <v>1895914</v>
      </c>
      <c r="H94" s="38"/>
      <c r="I94" s="37">
        <f>SUM(I81:I92)</f>
        <v>3075376</v>
      </c>
      <c r="J94" s="38"/>
      <c r="K94" s="37">
        <f>SUM(K81:K92)</f>
        <v>1198994</v>
      </c>
      <c r="L94" s="38"/>
      <c r="M94" s="37">
        <f>SUM(M81:M92)</f>
        <v>136808</v>
      </c>
      <c r="N94" s="38"/>
      <c r="O94" s="37">
        <f>SUM(O81:O92)</f>
        <v>690048</v>
      </c>
      <c r="P94" s="38"/>
      <c r="Q94" s="37">
        <f>SUM(Q81:Q92)</f>
        <v>0</v>
      </c>
      <c r="R94" s="38"/>
      <c r="S94" s="37">
        <f>SUM(S81:S92)</f>
        <v>21833866</v>
      </c>
      <c r="U94" s="39"/>
    </row>
    <row r="95" spans="3:21" ht="12.75">
      <c r="C95" s="29"/>
      <c r="D95" s="30"/>
      <c r="E95" s="29"/>
      <c r="F95" s="30"/>
      <c r="G95" s="29"/>
      <c r="H95" s="30"/>
      <c r="I95" s="30"/>
      <c r="J95" s="30"/>
      <c r="K95" s="29"/>
      <c r="L95" s="30"/>
      <c r="M95" s="29"/>
      <c r="N95" s="30"/>
      <c r="O95" s="29"/>
      <c r="P95" s="30"/>
      <c r="Q95" s="29"/>
      <c r="R95" s="30"/>
      <c r="S95" s="29"/>
      <c r="U95" s="39"/>
    </row>
    <row r="96" spans="2:21" ht="12" customHeight="1">
      <c r="B96" s="17" t="s">
        <v>469</v>
      </c>
      <c r="C96" s="29">
        <v>0</v>
      </c>
      <c r="D96" s="30"/>
      <c r="E96" s="29">
        <v>0</v>
      </c>
      <c r="F96" s="30"/>
      <c r="G96" s="29">
        <v>0</v>
      </c>
      <c r="H96" s="30"/>
      <c r="I96" s="30">
        <v>0</v>
      </c>
      <c r="J96" s="30"/>
      <c r="K96" s="29">
        <v>0</v>
      </c>
      <c r="L96" s="30"/>
      <c r="M96" s="29">
        <v>0</v>
      </c>
      <c r="N96" s="30"/>
      <c r="O96" s="29">
        <v>1742305</v>
      </c>
      <c r="P96" s="30"/>
      <c r="Q96" s="29">
        <v>0</v>
      </c>
      <c r="R96" s="30"/>
      <c r="S96" s="29">
        <f>SUM(C96:Q96)</f>
        <v>1742305</v>
      </c>
      <c r="U96" s="39"/>
    </row>
    <row r="97" spans="2:21" ht="12.75">
      <c r="B97" s="17" t="s">
        <v>158</v>
      </c>
      <c r="C97" s="29">
        <v>0</v>
      </c>
      <c r="D97" s="30"/>
      <c r="E97" s="29">
        <v>0</v>
      </c>
      <c r="F97" s="30"/>
      <c r="G97" s="29">
        <v>0</v>
      </c>
      <c r="H97" s="30"/>
      <c r="I97" s="30">
        <v>0</v>
      </c>
      <c r="J97" s="30"/>
      <c r="K97" s="29">
        <v>0</v>
      </c>
      <c r="L97" s="30"/>
      <c r="M97" s="29">
        <v>0</v>
      </c>
      <c r="N97" s="30"/>
      <c r="O97" s="29">
        <v>5026</v>
      </c>
      <c r="P97" s="30"/>
      <c r="Q97" s="29">
        <v>0</v>
      </c>
      <c r="R97" s="30"/>
      <c r="S97" s="29">
        <f>SUM(C97:Q97)</f>
        <v>5026</v>
      </c>
      <c r="U97" s="39"/>
    </row>
    <row r="98" spans="3:21" ht="12.75">
      <c r="C98" s="33"/>
      <c r="D98" s="30"/>
      <c r="E98" s="33"/>
      <c r="F98" s="30"/>
      <c r="G98" s="33"/>
      <c r="H98" s="30"/>
      <c r="I98" s="30"/>
      <c r="J98" s="30"/>
      <c r="K98" s="33"/>
      <c r="L98" s="30"/>
      <c r="M98" s="33"/>
      <c r="N98" s="30"/>
      <c r="O98" s="33"/>
      <c r="P98" s="30"/>
      <c r="Q98" s="33"/>
      <c r="R98" s="30"/>
      <c r="S98" s="33"/>
      <c r="U98" s="39"/>
    </row>
    <row r="99" spans="2:21" ht="12.75">
      <c r="B99" s="21" t="s">
        <v>194</v>
      </c>
      <c r="C99" s="40"/>
      <c r="D99" s="41"/>
      <c r="E99" s="40"/>
      <c r="F99" s="41"/>
      <c r="G99" s="40"/>
      <c r="H99" s="41"/>
      <c r="I99" s="41"/>
      <c r="J99" s="41"/>
      <c r="K99" s="40"/>
      <c r="L99" s="41"/>
      <c r="M99" s="40"/>
      <c r="N99" s="41"/>
      <c r="O99" s="40"/>
      <c r="P99" s="41"/>
      <c r="Q99" s="40"/>
      <c r="R99" s="41"/>
      <c r="S99" s="40"/>
      <c r="U99" s="39"/>
    </row>
    <row r="100" spans="2:21" ht="13.5" thickBot="1">
      <c r="B100" s="21" t="s">
        <v>468</v>
      </c>
      <c r="C100" s="42">
        <f>+C97+C96+C94</f>
        <v>11923989</v>
      </c>
      <c r="D100" s="43"/>
      <c r="E100" s="42">
        <f>+E97+E96+E94</f>
        <v>2912737</v>
      </c>
      <c r="F100" s="42"/>
      <c r="G100" s="42">
        <f>+G97+G96+G94</f>
        <v>1895914</v>
      </c>
      <c r="H100" s="42"/>
      <c r="I100" s="42">
        <f>+I97+I96+I94</f>
        <v>3075376</v>
      </c>
      <c r="J100" s="42"/>
      <c r="K100" s="42">
        <f>+K97+K96+K94</f>
        <v>1198994</v>
      </c>
      <c r="L100" s="42"/>
      <c r="M100" s="42">
        <f>+M97+M96+M94</f>
        <v>136808</v>
      </c>
      <c r="N100" s="42"/>
      <c r="O100" s="42">
        <f>+O97+O96+O94</f>
        <v>2437379</v>
      </c>
      <c r="P100" s="42"/>
      <c r="Q100" s="42">
        <f>+Q97+Q96+Q94</f>
        <v>0</v>
      </c>
      <c r="R100" s="42"/>
      <c r="S100" s="42">
        <f>+S97+S96+S94</f>
        <v>23581197</v>
      </c>
      <c r="T100" s="35"/>
      <c r="U100" s="39"/>
    </row>
    <row r="101" spans="3:21" ht="13.5" thickTop="1">
      <c r="C101" s="29"/>
      <c r="D101" s="30"/>
      <c r="E101" s="29"/>
      <c r="F101" s="30"/>
      <c r="G101" s="29"/>
      <c r="H101" s="30"/>
      <c r="I101" s="30"/>
      <c r="J101" s="30"/>
      <c r="K101" s="29"/>
      <c r="L101" s="30"/>
      <c r="M101" s="29"/>
      <c r="N101" s="30"/>
      <c r="O101" s="29"/>
      <c r="P101" s="30"/>
      <c r="Q101" s="29"/>
      <c r="R101" s="30"/>
      <c r="S101" s="29"/>
      <c r="U101" s="39"/>
    </row>
    <row r="102" spans="2:21" ht="12.75" customHeight="1">
      <c r="B102" s="17" t="s">
        <v>295</v>
      </c>
      <c r="C102" s="29"/>
      <c r="D102" s="30"/>
      <c r="E102" s="29"/>
      <c r="F102" s="30"/>
      <c r="G102" s="29"/>
      <c r="H102" s="30"/>
      <c r="I102" s="30"/>
      <c r="J102" s="30"/>
      <c r="K102" s="29"/>
      <c r="L102" s="30"/>
      <c r="M102" s="29"/>
      <c r="N102" s="30"/>
      <c r="O102" s="29"/>
      <c r="P102" s="30"/>
      <c r="Q102" s="29"/>
      <c r="R102" s="30"/>
      <c r="S102" s="29"/>
      <c r="U102" s="39"/>
    </row>
    <row r="103" spans="2:21" ht="12.75">
      <c r="B103" s="17" t="s">
        <v>296</v>
      </c>
      <c r="C103" s="29">
        <f>C77-C100</f>
        <v>2162868</v>
      </c>
      <c r="D103" s="30"/>
      <c r="E103" s="29">
        <f>E77-E100</f>
        <v>-632155</v>
      </c>
      <c r="F103" s="30"/>
      <c r="G103" s="29">
        <f>G77-G100</f>
        <v>-972946</v>
      </c>
      <c r="H103" s="30"/>
      <c r="I103" s="29">
        <f>I77-I100</f>
        <v>-2267235</v>
      </c>
      <c r="J103" s="30"/>
      <c r="K103" s="29">
        <f>K77-K100</f>
        <v>1983546</v>
      </c>
      <c r="L103" s="30"/>
      <c r="M103" s="29">
        <f>M77-M100</f>
        <v>1143438</v>
      </c>
      <c r="N103" s="30"/>
      <c r="O103" s="29">
        <f>O77-O100</f>
        <v>-1730529</v>
      </c>
      <c r="P103" s="30"/>
      <c r="Q103" s="29">
        <f>Q77-Q100</f>
        <v>313013</v>
      </c>
      <c r="R103" s="30"/>
      <c r="S103" s="29">
        <f>S77-S100</f>
        <v>0</v>
      </c>
      <c r="U103" s="39"/>
    </row>
    <row r="104" spans="3:21" ht="12.75">
      <c r="C104" s="29"/>
      <c r="D104" s="30"/>
      <c r="E104" s="29"/>
      <c r="F104" s="30"/>
      <c r="G104" s="29"/>
      <c r="H104" s="30"/>
      <c r="I104" s="30"/>
      <c r="J104" s="30"/>
      <c r="K104" s="29"/>
      <c r="L104" s="30"/>
      <c r="M104" s="29"/>
      <c r="N104" s="30"/>
      <c r="O104" s="29"/>
      <c r="P104" s="30"/>
      <c r="Q104" s="29"/>
      <c r="R104" s="30"/>
      <c r="S104" s="29"/>
      <c r="U104" s="39"/>
    </row>
    <row r="105" spans="2:21" ht="10.5" customHeight="1">
      <c r="B105" s="17" t="s">
        <v>300</v>
      </c>
      <c r="C105" s="29"/>
      <c r="D105" s="30"/>
      <c r="E105" s="29"/>
      <c r="F105" s="30"/>
      <c r="G105" s="29"/>
      <c r="H105" s="30"/>
      <c r="I105" s="30"/>
      <c r="J105" s="30"/>
      <c r="K105" s="29"/>
      <c r="L105" s="30"/>
      <c r="M105" s="29"/>
      <c r="N105" s="30"/>
      <c r="O105" s="29"/>
      <c r="P105" s="30"/>
      <c r="Q105" s="29"/>
      <c r="R105" s="30"/>
      <c r="S105" s="29"/>
      <c r="U105" s="39"/>
    </row>
    <row r="106" spans="2:19" ht="12.75">
      <c r="B106" s="17" t="s">
        <v>297</v>
      </c>
      <c r="C106" s="29">
        <v>0</v>
      </c>
      <c r="D106" s="30"/>
      <c r="E106" s="29">
        <v>0</v>
      </c>
      <c r="F106" s="30"/>
      <c r="G106" s="29">
        <v>0</v>
      </c>
      <c r="H106" s="30"/>
      <c r="I106" s="29">
        <v>0</v>
      </c>
      <c r="J106" s="30"/>
      <c r="K106" s="29">
        <v>0</v>
      </c>
      <c r="L106" s="30"/>
      <c r="M106" s="29">
        <v>0</v>
      </c>
      <c r="N106" s="30"/>
      <c r="O106" s="29">
        <v>0</v>
      </c>
      <c r="P106" s="30"/>
      <c r="Q106" s="29">
        <v>0</v>
      </c>
      <c r="R106" s="30"/>
      <c r="S106" s="29">
        <v>0</v>
      </c>
    </row>
    <row r="107" spans="3:19" ht="12.75">
      <c r="C107" s="29"/>
      <c r="D107" s="30"/>
      <c r="E107" s="29"/>
      <c r="F107" s="30"/>
      <c r="G107" s="29"/>
      <c r="H107" s="30"/>
      <c r="I107" s="30"/>
      <c r="J107" s="30"/>
      <c r="K107" s="29"/>
      <c r="L107" s="30"/>
      <c r="M107" s="29"/>
      <c r="N107" s="30"/>
      <c r="O107" s="29"/>
      <c r="P107" s="30"/>
      <c r="Q107" s="29"/>
      <c r="R107" s="30"/>
      <c r="S107" s="29"/>
    </row>
    <row r="108" spans="2:19" ht="13.5" thickBot="1">
      <c r="B108" s="21" t="s">
        <v>195</v>
      </c>
      <c r="C108" s="44">
        <f>SUM(C103:C106)</f>
        <v>2162868</v>
      </c>
      <c r="D108" s="45"/>
      <c r="E108" s="44">
        <f>SUM(E103:E106)</f>
        <v>-632155</v>
      </c>
      <c r="F108" s="45"/>
      <c r="G108" s="44">
        <f>SUM(G103:G106)</f>
        <v>-972946</v>
      </c>
      <c r="H108" s="45"/>
      <c r="I108" s="44">
        <f>SUM(I103:I106)</f>
        <v>-2267235</v>
      </c>
      <c r="J108" s="45"/>
      <c r="K108" s="44">
        <f>SUM(K103:K106)</f>
        <v>1983546</v>
      </c>
      <c r="L108" s="45"/>
      <c r="M108" s="44">
        <f>SUM(M103:M106)</f>
        <v>1143438</v>
      </c>
      <c r="N108" s="45"/>
      <c r="O108" s="44">
        <f>SUM(O103:O106)</f>
        <v>-1730529</v>
      </c>
      <c r="P108" s="45"/>
      <c r="Q108" s="44">
        <f>SUM(Q103:Q106)</f>
        <v>313013</v>
      </c>
      <c r="R108" s="45"/>
      <c r="S108" s="44">
        <f>SUM(S103:S106)</f>
        <v>0</v>
      </c>
    </row>
    <row r="111" ht="12.75">
      <c r="B111" s="17" t="s">
        <v>299</v>
      </c>
    </row>
  </sheetData>
  <printOptions/>
  <pageMargins left="0.748031496062992" right="0.748031496062992" top="0.78740157480315" bottom="0.196850393700787" header="0.511811023622047" footer="0.261811024"/>
  <pageSetup firstPageNumber="34" useFirstPageNumber="1" horizontalDpi="600" verticalDpi="600" orientation="landscape" paperSize="9" scale="75" r:id="rId1"/>
  <headerFooter alignWithMargins="0">
    <oddHeader>&amp;L&amp;"Times New Roman,Bold"&amp;12MALAYSIAN PLANTATIONS BERHAD&amp;"Times New Roman,Regular" &amp;9(6627-X)
&amp;12FIRST FINANCIAL QUARTER ENDED 30 JUNE 2006
______________________________________________</oddHeader>
    <oddFooter>&amp;C&amp;P</oddFooter>
  </headerFooter>
  <rowBreaks count="1" manualBreakCount="1">
    <brk id="56" max="18" man="1"/>
  </rowBreaks>
</worksheet>
</file>

<file path=xl/worksheets/sheet6.xml><?xml version="1.0" encoding="utf-8"?>
<worksheet xmlns="http://schemas.openxmlformats.org/spreadsheetml/2006/main" xmlns:r="http://schemas.openxmlformats.org/officeDocument/2006/relationships">
  <dimension ref="A2:J132"/>
  <sheetViews>
    <sheetView showGridLines="0" workbookViewId="0" topLeftCell="A1">
      <selection activeCell="A3" sqref="A3"/>
    </sheetView>
  </sheetViews>
  <sheetFormatPr defaultColWidth="9.140625" defaultRowHeight="12.75"/>
  <cols>
    <col min="1" max="1" width="5.28125" style="48" customWidth="1"/>
    <col min="2" max="2" width="4.57421875" style="48" customWidth="1"/>
    <col min="3" max="6" width="9.140625" style="48" customWidth="1"/>
    <col min="7" max="7" width="8.140625" style="48" customWidth="1"/>
    <col min="8" max="8" width="15.57421875" style="48" customWidth="1"/>
    <col min="9" max="9" width="3.421875" style="48" customWidth="1"/>
    <col min="10" max="10" width="15.57421875" style="48" customWidth="1"/>
    <col min="11" max="16384" width="9.140625" style="48" customWidth="1"/>
  </cols>
  <sheetData>
    <row r="2" spans="1:4" ht="15.75">
      <c r="A2" s="47" t="s">
        <v>455</v>
      </c>
      <c r="B2" s="47" t="s">
        <v>196</v>
      </c>
      <c r="C2" s="47"/>
      <c r="D2" s="47"/>
    </row>
    <row r="4" spans="2:3" ht="15.75">
      <c r="B4" s="47" t="s">
        <v>21</v>
      </c>
      <c r="C4" s="47" t="s">
        <v>197</v>
      </c>
    </row>
    <row r="5" spans="8:10" ht="15.75">
      <c r="H5" s="140" t="s">
        <v>3</v>
      </c>
      <c r="I5" s="140"/>
      <c r="J5" s="140"/>
    </row>
    <row r="6" spans="8:10" ht="15.75">
      <c r="H6" s="105" t="s">
        <v>344</v>
      </c>
      <c r="I6" s="105"/>
      <c r="J6" s="105" t="s">
        <v>345</v>
      </c>
    </row>
    <row r="7" spans="8:10" ht="15.75">
      <c r="H7" s="106" t="s">
        <v>0</v>
      </c>
      <c r="I7" s="106"/>
      <c r="J7" s="106" t="s">
        <v>0</v>
      </c>
    </row>
    <row r="8" ht="15.75">
      <c r="C8" s="47" t="s">
        <v>198</v>
      </c>
    </row>
    <row r="9" spans="3:10" ht="15.75">
      <c r="C9" s="48" t="s">
        <v>199</v>
      </c>
      <c r="H9" s="79">
        <v>225032</v>
      </c>
      <c r="I9" s="78"/>
      <c r="J9" s="78">
        <v>404051</v>
      </c>
    </row>
    <row r="10" ht="15.75">
      <c r="C10" s="48" t="s">
        <v>180</v>
      </c>
    </row>
    <row r="11" spans="3:10" ht="15.75">
      <c r="C11" s="48" t="s">
        <v>181</v>
      </c>
      <c r="H11" s="79">
        <v>0</v>
      </c>
      <c r="I11" s="78"/>
      <c r="J11" s="78">
        <v>30000</v>
      </c>
    </row>
    <row r="12" spans="3:10" ht="15.75">
      <c r="C12" s="48" t="s">
        <v>281</v>
      </c>
      <c r="H12" s="79">
        <v>493053</v>
      </c>
      <c r="I12" s="78"/>
      <c r="J12" s="78">
        <v>542192</v>
      </c>
    </row>
    <row r="13" spans="3:10" ht="15.75">
      <c r="C13" s="48" t="s">
        <v>282</v>
      </c>
      <c r="H13" s="79">
        <v>191566</v>
      </c>
      <c r="I13" s="78"/>
      <c r="J13" s="78">
        <v>187180</v>
      </c>
    </row>
    <row r="14" spans="3:10" ht="15.75">
      <c r="C14" s="48" t="s">
        <v>283</v>
      </c>
      <c r="H14" s="79">
        <v>2068566</v>
      </c>
      <c r="I14" s="78"/>
      <c r="J14" s="78">
        <v>1997204</v>
      </c>
    </row>
    <row r="15" spans="3:10" ht="15.75">
      <c r="C15" s="48" t="s">
        <v>201</v>
      </c>
      <c r="H15" s="79">
        <v>29950</v>
      </c>
      <c r="I15" s="78"/>
      <c r="J15" s="78">
        <v>9347</v>
      </c>
    </row>
    <row r="16" spans="3:10" ht="15.75">
      <c r="C16" s="48" t="s">
        <v>346</v>
      </c>
      <c r="H16" s="79">
        <v>73545</v>
      </c>
      <c r="I16" s="78"/>
      <c r="J16" s="78">
        <v>76520</v>
      </c>
    </row>
    <row r="17" spans="3:10" ht="15.75">
      <c r="C17" s="48" t="s">
        <v>347</v>
      </c>
      <c r="H17" s="79">
        <v>15630</v>
      </c>
      <c r="I17" s="78"/>
      <c r="J17" s="78">
        <v>15678</v>
      </c>
    </row>
    <row r="18" spans="3:10" ht="15.75">
      <c r="C18" s="48" t="s">
        <v>200</v>
      </c>
      <c r="H18" s="79">
        <v>220</v>
      </c>
      <c r="I18" s="78"/>
      <c r="J18" s="78">
        <v>246</v>
      </c>
    </row>
    <row r="19" spans="8:10" ht="9" customHeight="1">
      <c r="H19" s="79"/>
      <c r="I19" s="78"/>
      <c r="J19" s="78"/>
    </row>
    <row r="20" spans="3:10" ht="16.5" thickBot="1">
      <c r="C20" s="47" t="s">
        <v>184</v>
      </c>
      <c r="H20" s="90">
        <f>SUM(H9:H19)</f>
        <v>3097562</v>
      </c>
      <c r="I20" s="78"/>
      <c r="J20" s="91">
        <f>SUM(J9:J19)</f>
        <v>3262418</v>
      </c>
    </row>
    <row r="21" spans="3:10" ht="16.5" thickTop="1">
      <c r="C21" s="47"/>
      <c r="H21" s="102"/>
      <c r="I21" s="78"/>
      <c r="J21" s="77"/>
    </row>
    <row r="22" spans="8:10" ht="15.75">
      <c r="H22" s="79"/>
      <c r="I22" s="78"/>
      <c r="J22" s="78"/>
    </row>
    <row r="23" spans="3:10" ht="15.75">
      <c r="C23" s="47" t="s">
        <v>447</v>
      </c>
      <c r="H23" s="79"/>
      <c r="I23" s="78"/>
      <c r="J23" s="78"/>
    </row>
    <row r="24" spans="3:10" ht="15.75">
      <c r="C24" s="47" t="s">
        <v>284</v>
      </c>
      <c r="H24" s="79"/>
      <c r="I24" s="78"/>
      <c r="J24" s="78"/>
    </row>
    <row r="25" spans="8:10" ht="6.75" customHeight="1">
      <c r="H25" s="79"/>
      <c r="I25" s="78"/>
      <c r="J25" s="78"/>
    </row>
    <row r="26" spans="3:10" ht="15.75">
      <c r="C26" s="48" t="s">
        <v>1</v>
      </c>
      <c r="H26" s="79">
        <v>1788104</v>
      </c>
      <c r="I26" s="78"/>
      <c r="J26" s="78">
        <v>1854759</v>
      </c>
    </row>
    <row r="27" spans="3:10" ht="15.75">
      <c r="C27" s="48" t="s">
        <v>203</v>
      </c>
      <c r="H27" s="79"/>
      <c r="I27" s="78"/>
      <c r="J27" s="78"/>
    </row>
    <row r="28" spans="3:10" ht="15.75">
      <c r="C28" s="48" t="s">
        <v>204</v>
      </c>
      <c r="H28" s="79">
        <v>239955</v>
      </c>
      <c r="I28" s="78"/>
      <c r="J28" s="78">
        <v>317035</v>
      </c>
    </row>
    <row r="29" spans="3:10" ht="15.75">
      <c r="C29" s="48" t="s">
        <v>348</v>
      </c>
      <c r="H29" s="79"/>
      <c r="I29" s="78"/>
      <c r="J29" s="78"/>
    </row>
    <row r="30" spans="3:10" ht="15.75">
      <c r="C30" s="48" t="s">
        <v>349</v>
      </c>
      <c r="H30" s="79">
        <v>47270</v>
      </c>
      <c r="I30" s="78"/>
      <c r="J30" s="78">
        <v>14417</v>
      </c>
    </row>
    <row r="31" spans="3:10" ht="15.75">
      <c r="C31" s="48" t="s">
        <v>190</v>
      </c>
      <c r="H31" s="79">
        <v>72</v>
      </c>
      <c r="I31" s="78"/>
      <c r="J31" s="78">
        <v>0</v>
      </c>
    </row>
    <row r="32" spans="3:10" ht="15.75">
      <c r="C32" s="48" t="s">
        <v>205</v>
      </c>
      <c r="H32" s="79">
        <v>75973</v>
      </c>
      <c r="I32" s="78"/>
      <c r="J32" s="78">
        <v>154853</v>
      </c>
    </row>
    <row r="33" spans="3:10" ht="15.75">
      <c r="C33" s="48" t="s">
        <v>206</v>
      </c>
      <c r="H33" s="79">
        <v>42073</v>
      </c>
      <c r="I33" s="78"/>
      <c r="J33" s="78">
        <v>33864</v>
      </c>
    </row>
    <row r="34" spans="8:10" ht="6.75" customHeight="1">
      <c r="H34" s="79"/>
      <c r="I34" s="78"/>
      <c r="J34" s="78"/>
    </row>
    <row r="35" spans="3:10" ht="15.75">
      <c r="C35" s="47" t="s">
        <v>193</v>
      </c>
      <c r="H35" s="95">
        <f>SUM(H26:H34)</f>
        <v>2193447</v>
      </c>
      <c r="I35" s="78"/>
      <c r="J35" s="96">
        <f>SUM(J26:J33)</f>
        <v>2374928</v>
      </c>
    </row>
    <row r="36" spans="8:10" ht="15.75">
      <c r="H36" s="79"/>
      <c r="I36" s="78"/>
      <c r="J36" s="78"/>
    </row>
    <row r="37" spans="3:10" ht="15.75">
      <c r="C37" s="48" t="s">
        <v>285</v>
      </c>
      <c r="H37" s="79">
        <v>792100</v>
      </c>
      <c r="I37" s="78"/>
      <c r="J37" s="78">
        <v>792100</v>
      </c>
    </row>
    <row r="38" spans="3:10" ht="15.75">
      <c r="C38" s="48" t="s">
        <v>315</v>
      </c>
      <c r="H38" s="79">
        <v>112015</v>
      </c>
      <c r="I38" s="78"/>
      <c r="J38" s="78">
        <v>95390</v>
      </c>
    </row>
    <row r="39" spans="8:10" ht="6.75" customHeight="1">
      <c r="H39" s="85"/>
      <c r="I39" s="78"/>
      <c r="J39" s="86"/>
    </row>
    <row r="40" spans="3:10" ht="15.75">
      <c r="C40" s="47" t="s">
        <v>207</v>
      </c>
      <c r="H40" s="79"/>
      <c r="I40" s="78"/>
      <c r="J40" s="78"/>
    </row>
    <row r="41" spans="3:10" ht="16.5" thickBot="1">
      <c r="C41" s="47" t="s">
        <v>202</v>
      </c>
      <c r="H41" s="132">
        <f>H35+H37+H38</f>
        <v>3097562</v>
      </c>
      <c r="I41" s="78"/>
      <c r="J41" s="133">
        <f>+J38+J37+J35</f>
        <v>3262418</v>
      </c>
    </row>
    <row r="42" spans="8:10" ht="16.5" thickTop="1">
      <c r="H42" s="79"/>
      <c r="I42" s="78"/>
      <c r="J42" s="78"/>
    </row>
    <row r="43" spans="3:10" ht="16.5" thickBot="1">
      <c r="C43" s="47" t="s">
        <v>208</v>
      </c>
      <c r="H43" s="134">
        <v>443283</v>
      </c>
      <c r="I43" s="78"/>
      <c r="J43" s="135">
        <v>536850</v>
      </c>
    </row>
    <row r="44" spans="8:10" ht="15.75">
      <c r="H44" s="79"/>
      <c r="I44" s="78"/>
      <c r="J44" s="78"/>
    </row>
    <row r="45" spans="8:10" ht="15.75">
      <c r="H45" s="79"/>
      <c r="I45" s="78"/>
      <c r="J45" s="78"/>
    </row>
    <row r="46" spans="8:10" ht="15.75">
      <c r="H46" s="79"/>
      <c r="I46" s="78"/>
      <c r="J46" s="78"/>
    </row>
    <row r="47" spans="8:10" ht="15.75">
      <c r="H47" s="79"/>
      <c r="I47" s="78"/>
      <c r="J47" s="78"/>
    </row>
    <row r="48" spans="8:10" ht="15.75">
      <c r="H48" s="79"/>
      <c r="I48" s="78"/>
      <c r="J48" s="78"/>
    </row>
    <row r="49" spans="8:10" ht="15.75">
      <c r="H49" s="79"/>
      <c r="I49" s="78"/>
      <c r="J49" s="78"/>
    </row>
    <row r="50" spans="8:10" ht="15.75">
      <c r="H50" s="79"/>
      <c r="I50" s="78"/>
      <c r="J50" s="78"/>
    </row>
    <row r="51" spans="8:10" ht="15.75">
      <c r="H51" s="78"/>
      <c r="I51" s="78"/>
      <c r="J51" s="78"/>
    </row>
    <row r="52" spans="8:10" ht="15.75">
      <c r="H52" s="78"/>
      <c r="I52" s="78"/>
      <c r="J52" s="78"/>
    </row>
    <row r="53" spans="8:10" ht="15.75">
      <c r="H53" s="78"/>
      <c r="I53" s="78"/>
      <c r="J53" s="78"/>
    </row>
    <row r="54" spans="8:10" ht="15.75">
      <c r="H54" s="78"/>
      <c r="I54" s="78"/>
      <c r="J54" s="78"/>
    </row>
    <row r="55" spans="8:10" ht="15.75">
      <c r="H55" s="78"/>
      <c r="I55" s="78"/>
      <c r="J55" s="78"/>
    </row>
    <row r="56" spans="8:10" ht="15.75">
      <c r="H56" s="78"/>
      <c r="I56" s="78"/>
      <c r="J56" s="78"/>
    </row>
    <row r="57" spans="8:10" ht="15.75">
      <c r="H57" s="78"/>
      <c r="I57" s="78"/>
      <c r="J57" s="78"/>
    </row>
    <row r="58" spans="8:10" ht="15.75">
      <c r="H58" s="78"/>
      <c r="I58" s="78"/>
      <c r="J58" s="78"/>
    </row>
    <row r="59" spans="8:10" ht="15.75">
      <c r="H59" s="78"/>
      <c r="I59" s="78"/>
      <c r="J59" s="78"/>
    </row>
    <row r="60" spans="8:10" ht="15.75">
      <c r="H60" s="78"/>
      <c r="I60" s="78"/>
      <c r="J60" s="78"/>
    </row>
    <row r="61" spans="8:10" ht="15.75">
      <c r="H61" s="78"/>
      <c r="I61" s="78"/>
      <c r="J61" s="78"/>
    </row>
    <row r="62" spans="8:10" ht="15.75">
      <c r="H62" s="78"/>
      <c r="I62" s="78"/>
      <c r="J62" s="78"/>
    </row>
    <row r="63" spans="8:10" ht="15.75">
      <c r="H63" s="78"/>
      <c r="I63" s="78"/>
      <c r="J63" s="78"/>
    </row>
    <row r="64" spans="8:10" ht="15.75">
      <c r="H64" s="78"/>
      <c r="I64" s="78"/>
      <c r="J64" s="78"/>
    </row>
    <row r="65" spans="8:10" ht="15.75">
      <c r="H65" s="78"/>
      <c r="I65" s="78"/>
      <c r="J65" s="78"/>
    </row>
    <row r="66" spans="8:10" ht="15.75">
      <c r="H66" s="78"/>
      <c r="I66" s="78"/>
      <c r="J66" s="78"/>
    </row>
    <row r="67" spans="8:10" ht="15.75">
      <c r="H67" s="78"/>
      <c r="I67" s="78"/>
      <c r="J67" s="78"/>
    </row>
    <row r="68" spans="8:10" ht="15.75">
      <c r="H68" s="78"/>
      <c r="I68" s="78"/>
      <c r="J68" s="78"/>
    </row>
    <row r="69" spans="8:10" ht="15.75">
      <c r="H69" s="78"/>
      <c r="I69" s="78"/>
      <c r="J69" s="78"/>
    </row>
    <row r="70" spans="8:10" ht="15.75">
      <c r="H70" s="78"/>
      <c r="I70" s="78"/>
      <c r="J70" s="78"/>
    </row>
    <row r="71" spans="8:10" ht="15.75">
      <c r="H71" s="78"/>
      <c r="I71" s="78"/>
      <c r="J71" s="78"/>
    </row>
    <row r="72" spans="8:10" ht="15.75">
      <c r="H72" s="78"/>
      <c r="I72" s="78"/>
      <c r="J72" s="78"/>
    </row>
    <row r="73" spans="8:10" ht="15.75">
      <c r="H73" s="78"/>
      <c r="I73" s="78"/>
      <c r="J73" s="78"/>
    </row>
    <row r="74" spans="8:10" ht="15.75">
      <c r="H74" s="78"/>
      <c r="I74" s="78"/>
      <c r="J74" s="78"/>
    </row>
    <row r="75" spans="8:10" ht="15.75">
      <c r="H75" s="78"/>
      <c r="I75" s="78"/>
      <c r="J75" s="78"/>
    </row>
    <row r="76" spans="8:10" ht="15.75">
      <c r="H76" s="78"/>
      <c r="I76" s="78"/>
      <c r="J76" s="78"/>
    </row>
    <row r="77" spans="8:10" ht="15.75">
      <c r="H77" s="78"/>
      <c r="I77" s="78"/>
      <c r="J77" s="78"/>
    </row>
    <row r="78" spans="8:10" ht="15.75">
      <c r="H78" s="78"/>
      <c r="I78" s="78"/>
      <c r="J78" s="78"/>
    </row>
    <row r="79" spans="8:10" ht="15.75">
      <c r="H79" s="78"/>
      <c r="I79" s="78"/>
      <c r="J79" s="78"/>
    </row>
    <row r="80" spans="8:10" ht="15.75">
      <c r="H80" s="78"/>
      <c r="I80" s="78"/>
      <c r="J80" s="78"/>
    </row>
    <row r="81" spans="8:10" ht="15.75">
      <c r="H81" s="78"/>
      <c r="I81" s="78"/>
      <c r="J81" s="78"/>
    </row>
    <row r="82" spans="8:10" ht="15.75">
      <c r="H82" s="78"/>
      <c r="I82" s="78"/>
      <c r="J82" s="78"/>
    </row>
    <row r="83" spans="8:10" ht="15.75">
      <c r="H83" s="78"/>
      <c r="I83" s="78"/>
      <c r="J83" s="78"/>
    </row>
    <row r="84" spans="8:10" ht="15.75">
      <c r="H84" s="78"/>
      <c r="I84" s="78"/>
      <c r="J84" s="78"/>
    </row>
    <row r="85" spans="8:10" ht="15.75">
      <c r="H85" s="78"/>
      <c r="I85" s="78"/>
      <c r="J85" s="78"/>
    </row>
    <row r="86" spans="8:10" ht="15.75">
      <c r="H86" s="78"/>
      <c r="I86" s="78"/>
      <c r="J86" s="78"/>
    </row>
    <row r="87" spans="8:10" ht="15.75">
      <c r="H87" s="78"/>
      <c r="I87" s="78"/>
      <c r="J87" s="78"/>
    </row>
    <row r="88" spans="8:10" ht="15.75">
      <c r="H88" s="78"/>
      <c r="I88" s="78"/>
      <c r="J88" s="78"/>
    </row>
    <row r="89" spans="8:10" ht="15.75">
      <c r="H89" s="78"/>
      <c r="I89" s="78"/>
      <c r="J89" s="78"/>
    </row>
    <row r="90" spans="8:10" ht="15.75">
      <c r="H90" s="78"/>
      <c r="I90" s="78"/>
      <c r="J90" s="78"/>
    </row>
    <row r="91" spans="8:10" ht="15.75">
      <c r="H91" s="78"/>
      <c r="I91" s="78"/>
      <c r="J91" s="78"/>
    </row>
    <row r="92" spans="8:10" ht="15.75">
      <c r="H92" s="78"/>
      <c r="I92" s="78"/>
      <c r="J92" s="78"/>
    </row>
    <row r="93" spans="8:10" ht="15.75">
      <c r="H93" s="78"/>
      <c r="I93" s="78"/>
      <c r="J93" s="78"/>
    </row>
    <row r="94" spans="8:10" ht="15.75">
      <c r="H94" s="78"/>
      <c r="I94" s="78"/>
      <c r="J94" s="78"/>
    </row>
    <row r="95" spans="8:10" ht="15.75">
      <c r="H95" s="78"/>
      <c r="I95" s="78"/>
      <c r="J95" s="78"/>
    </row>
    <row r="96" spans="8:10" ht="15.75">
      <c r="H96" s="78"/>
      <c r="I96" s="78"/>
      <c r="J96" s="78"/>
    </row>
    <row r="97" spans="8:10" ht="15.75">
      <c r="H97" s="78"/>
      <c r="I97" s="78"/>
      <c r="J97" s="78"/>
    </row>
    <row r="98" spans="8:10" ht="15.75">
      <c r="H98" s="78"/>
      <c r="I98" s="78"/>
      <c r="J98" s="78"/>
    </row>
    <row r="99" spans="8:10" ht="15.75">
      <c r="H99" s="78"/>
      <c r="I99" s="78"/>
      <c r="J99" s="78"/>
    </row>
    <row r="100" spans="8:10" ht="15.75">
      <c r="H100" s="78"/>
      <c r="I100" s="78"/>
      <c r="J100" s="78"/>
    </row>
    <row r="101" spans="8:10" ht="15.75">
      <c r="H101" s="78"/>
      <c r="I101" s="78"/>
      <c r="J101" s="78"/>
    </row>
    <row r="102" spans="8:10" ht="15.75">
      <c r="H102" s="78"/>
      <c r="I102" s="78"/>
      <c r="J102" s="78"/>
    </row>
    <row r="103" spans="8:10" ht="15.75">
      <c r="H103" s="78"/>
      <c r="I103" s="78"/>
      <c r="J103" s="78"/>
    </row>
    <row r="104" spans="8:10" ht="15.75">
      <c r="H104" s="78"/>
      <c r="I104" s="78"/>
      <c r="J104" s="78"/>
    </row>
    <row r="105" spans="8:10" ht="15.75">
      <c r="H105" s="78"/>
      <c r="I105" s="78"/>
      <c r="J105" s="78"/>
    </row>
    <row r="106" spans="8:10" ht="15.75">
      <c r="H106" s="78"/>
      <c r="I106" s="78"/>
      <c r="J106" s="78"/>
    </row>
    <row r="107" spans="8:10" ht="15.75">
      <c r="H107" s="78"/>
      <c r="I107" s="78"/>
      <c r="J107" s="78"/>
    </row>
    <row r="108" spans="8:10" ht="15.75">
      <c r="H108" s="78"/>
      <c r="I108" s="78"/>
      <c r="J108" s="78"/>
    </row>
    <row r="109" spans="8:10" ht="15.75">
      <c r="H109" s="78"/>
      <c r="I109" s="78"/>
      <c r="J109" s="78"/>
    </row>
    <row r="110" spans="8:10" ht="15.75">
      <c r="H110" s="78"/>
      <c r="I110" s="78"/>
      <c r="J110" s="78"/>
    </row>
    <row r="111" spans="8:10" ht="15.75">
      <c r="H111" s="78"/>
      <c r="I111" s="78"/>
      <c r="J111" s="78"/>
    </row>
    <row r="112" spans="8:10" ht="15.75">
      <c r="H112" s="78"/>
      <c r="I112" s="78"/>
      <c r="J112" s="78"/>
    </row>
    <row r="113" spans="8:10" ht="15.75">
      <c r="H113" s="78"/>
      <c r="I113" s="78"/>
      <c r="J113" s="78"/>
    </row>
    <row r="114" spans="8:10" ht="15.75">
      <c r="H114" s="78"/>
      <c r="I114" s="78"/>
      <c r="J114" s="78"/>
    </row>
    <row r="115" spans="8:10" ht="15.75">
      <c r="H115" s="78"/>
      <c r="I115" s="78"/>
      <c r="J115" s="78"/>
    </row>
    <row r="116" spans="8:10" ht="15.75">
      <c r="H116" s="78"/>
      <c r="I116" s="78"/>
      <c r="J116" s="78"/>
    </row>
    <row r="117" spans="8:10" ht="15.75">
      <c r="H117" s="78"/>
      <c r="I117" s="78"/>
      <c r="J117" s="78"/>
    </row>
    <row r="118" spans="8:10" ht="15.75">
      <c r="H118" s="78"/>
      <c r="I118" s="78"/>
      <c r="J118" s="78"/>
    </row>
    <row r="119" spans="8:10" ht="15.75">
      <c r="H119" s="78"/>
      <c r="I119" s="78"/>
      <c r="J119" s="78"/>
    </row>
    <row r="120" spans="8:10" ht="15.75">
      <c r="H120" s="78"/>
      <c r="I120" s="78"/>
      <c r="J120" s="78"/>
    </row>
    <row r="121" spans="8:10" ht="15.75">
      <c r="H121" s="78"/>
      <c r="I121" s="78"/>
      <c r="J121" s="78"/>
    </row>
    <row r="122" spans="8:10" ht="15.75">
      <c r="H122" s="78"/>
      <c r="I122" s="78"/>
      <c r="J122" s="78"/>
    </row>
    <row r="123" spans="8:10" ht="15.75">
      <c r="H123" s="78"/>
      <c r="I123" s="78"/>
      <c r="J123" s="78"/>
    </row>
    <row r="124" spans="8:10" ht="15.75">
      <c r="H124" s="78"/>
      <c r="I124" s="78"/>
      <c r="J124" s="78"/>
    </row>
    <row r="125" spans="8:10" ht="15.75">
      <c r="H125" s="78"/>
      <c r="I125" s="78"/>
      <c r="J125" s="78"/>
    </row>
    <row r="126" spans="8:10" ht="15.75">
      <c r="H126" s="78"/>
      <c r="I126" s="78"/>
      <c r="J126" s="78"/>
    </row>
    <row r="127" spans="8:10" ht="15.75">
      <c r="H127" s="78"/>
      <c r="I127" s="78"/>
      <c r="J127" s="78"/>
    </row>
    <row r="128" spans="8:10" ht="15.75">
      <c r="H128" s="78"/>
      <c r="I128" s="78"/>
      <c r="J128" s="78"/>
    </row>
    <row r="129" spans="8:10" ht="15.75">
      <c r="H129" s="78"/>
      <c r="I129" s="78"/>
      <c r="J129" s="78"/>
    </row>
    <row r="130" spans="8:10" ht="15.75">
      <c r="H130" s="78"/>
      <c r="I130" s="78"/>
      <c r="J130" s="78"/>
    </row>
    <row r="131" spans="8:10" ht="15.75">
      <c r="H131" s="78"/>
      <c r="I131" s="78"/>
      <c r="J131" s="78"/>
    </row>
    <row r="132" spans="8:10" ht="15.75">
      <c r="H132" s="78"/>
      <c r="I132" s="78"/>
      <c r="J132" s="78"/>
    </row>
  </sheetData>
  <mergeCells count="1">
    <mergeCell ref="H5:J5"/>
  </mergeCells>
  <printOptions/>
  <pageMargins left="0.748031496062992" right="0.748031496062992" top="0.984251968503937" bottom="0.984251968503937" header="0.511811023622047" footer="0.511811023622047"/>
  <pageSetup firstPageNumber="36" useFirstPageNumber="1" horizontalDpi="600" verticalDpi="600" orientation="portrait" paperSize="9" scale="95" r:id="rId1"/>
  <headerFooter alignWithMargins="0">
    <oddHeader>&amp;L&amp;"Times New Roman,Bold"&amp;11MALAYSIAN PLANTATIONS BERHAD &amp;"Times New Roman,Regular"&amp;9(6627-X)
&amp;12FIRST FINANCIAL QUARTER ENDED 30 JUNE 2006
_______________________________________________</oddHeader>
    <oddFooter>&amp;C&amp;P</oddFooter>
  </headerFooter>
</worksheet>
</file>

<file path=xl/worksheets/sheet7.xml><?xml version="1.0" encoding="utf-8"?>
<worksheet xmlns="http://schemas.openxmlformats.org/spreadsheetml/2006/main" xmlns:r="http://schemas.openxmlformats.org/officeDocument/2006/relationships">
  <dimension ref="A3:M35"/>
  <sheetViews>
    <sheetView showGridLines="0" workbookViewId="0" topLeftCell="A1">
      <selection activeCell="A4" sqref="A4"/>
    </sheetView>
  </sheetViews>
  <sheetFormatPr defaultColWidth="9.140625" defaultRowHeight="12.75"/>
  <cols>
    <col min="1" max="1" width="5.28125" style="48" customWidth="1"/>
    <col min="2" max="2" width="4.57421875" style="48" customWidth="1"/>
    <col min="3" max="5" width="9.140625" style="48" customWidth="1"/>
    <col min="6" max="6" width="7.00390625" style="48" customWidth="1"/>
    <col min="7" max="7" width="13.7109375" style="78" customWidth="1"/>
    <col min="8" max="8" width="1.421875" style="78" customWidth="1"/>
    <col min="9" max="9" width="12.8515625" style="78" customWidth="1"/>
    <col min="10" max="10" width="2.140625" style="78" customWidth="1"/>
    <col min="11" max="11" width="13.00390625" style="78" customWidth="1"/>
    <col min="12" max="12" width="1.421875" style="78" customWidth="1"/>
    <col min="13" max="13" width="13.140625" style="78" customWidth="1"/>
    <col min="14" max="16384" width="9.140625" style="48" customWidth="1"/>
  </cols>
  <sheetData>
    <row r="3" spans="1:4" ht="15.75">
      <c r="A3" s="47" t="s">
        <v>455</v>
      </c>
      <c r="B3" s="47" t="s">
        <v>448</v>
      </c>
      <c r="C3" s="47"/>
      <c r="D3" s="47"/>
    </row>
    <row r="5" spans="2:3" ht="15.75">
      <c r="B5" s="47" t="s">
        <v>24</v>
      </c>
      <c r="C5" s="47" t="s">
        <v>316</v>
      </c>
    </row>
    <row r="6" spans="2:13" ht="15.75">
      <c r="B6" s="47"/>
      <c r="C6" s="47"/>
      <c r="G6" s="137" t="s">
        <v>172</v>
      </c>
      <c r="H6" s="137"/>
      <c r="I6" s="137"/>
      <c r="J6" s="137"/>
      <c r="K6" s="137"/>
      <c r="L6" s="137"/>
      <c r="M6" s="137"/>
    </row>
    <row r="7" spans="7:13" ht="15.75">
      <c r="G7" s="137" t="s">
        <v>251</v>
      </c>
      <c r="H7" s="137"/>
      <c r="I7" s="137"/>
      <c r="J7" s="79"/>
      <c r="K7" s="137" t="s">
        <v>252</v>
      </c>
      <c r="L7" s="137"/>
      <c r="M7" s="137"/>
    </row>
    <row r="8" spans="7:13" ht="12.75" customHeight="1">
      <c r="G8" s="50" t="s">
        <v>344</v>
      </c>
      <c r="H8" s="50"/>
      <c r="I8" s="50" t="s">
        <v>246</v>
      </c>
      <c r="J8" s="51"/>
      <c r="K8" s="50" t="s">
        <v>344</v>
      </c>
      <c r="L8" s="50"/>
      <c r="M8" s="50" t="s">
        <v>246</v>
      </c>
    </row>
    <row r="9" spans="7:13" ht="15.75">
      <c r="G9" s="51" t="s">
        <v>0</v>
      </c>
      <c r="H9" s="51"/>
      <c r="I9" s="51" t="s">
        <v>0</v>
      </c>
      <c r="J9" s="51"/>
      <c r="K9" s="51" t="s">
        <v>0</v>
      </c>
      <c r="L9" s="51"/>
      <c r="M9" s="51" t="s">
        <v>0</v>
      </c>
    </row>
    <row r="11" spans="3:11" ht="15.75">
      <c r="C11" s="48" t="s">
        <v>451</v>
      </c>
      <c r="G11" s="79"/>
      <c r="K11" s="79"/>
    </row>
    <row r="12" spans="3:13" ht="15.75">
      <c r="C12" s="48" t="s">
        <v>454</v>
      </c>
      <c r="G12" s="48"/>
      <c r="H12" s="48"/>
      <c r="I12" s="48"/>
      <c r="J12" s="48"/>
      <c r="K12" s="48"/>
      <c r="L12" s="48"/>
      <c r="M12" s="48"/>
    </row>
    <row r="13" spans="3:13" ht="15.75">
      <c r="C13" s="48" t="s">
        <v>181</v>
      </c>
      <c r="G13" s="79">
        <v>29843</v>
      </c>
      <c r="I13" s="78">
        <v>24110</v>
      </c>
      <c r="K13" s="79">
        <v>29843</v>
      </c>
      <c r="M13" s="78">
        <v>24110</v>
      </c>
    </row>
    <row r="14" spans="7:11" ht="15.75">
      <c r="G14" s="79"/>
      <c r="K14" s="79"/>
    </row>
    <row r="15" spans="3:11" ht="15.75">
      <c r="C15" s="48" t="s">
        <v>210</v>
      </c>
      <c r="G15" s="79"/>
      <c r="K15" s="79"/>
    </row>
    <row r="16" spans="3:13" ht="15.75">
      <c r="C16" s="48" t="s">
        <v>211</v>
      </c>
      <c r="G16" s="79">
        <v>-1364</v>
      </c>
      <c r="I16" s="78">
        <v>-3630</v>
      </c>
      <c r="K16" s="79">
        <v>-1364</v>
      </c>
      <c r="M16" s="78">
        <v>-3630</v>
      </c>
    </row>
    <row r="17" spans="3:11" ht="15.75">
      <c r="C17" s="48" t="s">
        <v>452</v>
      </c>
      <c r="G17" s="79"/>
      <c r="K17" s="79"/>
    </row>
    <row r="18" spans="3:13" ht="15.75">
      <c r="C18" s="48" t="s">
        <v>453</v>
      </c>
      <c r="G18" s="79">
        <v>-2894</v>
      </c>
      <c r="I18" s="78">
        <v>-2923</v>
      </c>
      <c r="K18" s="79">
        <v>-2894</v>
      </c>
      <c r="M18" s="78">
        <v>-2923</v>
      </c>
    </row>
    <row r="19" spans="7:13" ht="6.75" customHeight="1">
      <c r="G19" s="85"/>
      <c r="I19" s="86"/>
      <c r="K19" s="85"/>
      <c r="M19" s="86"/>
    </row>
    <row r="20" spans="3:13" ht="15.75">
      <c r="C20" s="47" t="s">
        <v>212</v>
      </c>
      <c r="G20" s="79">
        <f>SUM(G11:G19)</f>
        <v>25585</v>
      </c>
      <c r="I20" s="78">
        <f>SUM(I11:I19)</f>
        <v>17557</v>
      </c>
      <c r="K20" s="79">
        <f>SUM(K11:K19)</f>
        <v>25585</v>
      </c>
      <c r="M20" s="78">
        <f>SUM(M11:M19)</f>
        <v>17557</v>
      </c>
    </row>
    <row r="21" spans="3:11" ht="15.75">
      <c r="C21" s="48" t="s">
        <v>213</v>
      </c>
      <c r="G21" s="79"/>
      <c r="K21" s="79"/>
    </row>
    <row r="22" spans="3:13" ht="15.75">
      <c r="C22" s="48" t="s">
        <v>350</v>
      </c>
      <c r="G22" s="102">
        <v>-14254</v>
      </c>
      <c r="H22" s="77"/>
      <c r="I22" s="77">
        <v>-9054</v>
      </c>
      <c r="J22" s="77"/>
      <c r="K22" s="102">
        <v>-14254</v>
      </c>
      <c r="L22" s="77"/>
      <c r="M22" s="77">
        <v>-9054</v>
      </c>
    </row>
    <row r="23" spans="7:13" ht="6" customHeight="1">
      <c r="G23" s="85"/>
      <c r="I23" s="86"/>
      <c r="K23" s="85"/>
      <c r="M23" s="86"/>
    </row>
    <row r="24" spans="3:11" ht="15.75">
      <c r="C24" s="47" t="s">
        <v>214</v>
      </c>
      <c r="G24" s="79"/>
      <c r="K24" s="79"/>
    </row>
    <row r="25" spans="3:13" ht="15.75">
      <c r="C25" s="47" t="s">
        <v>215</v>
      </c>
      <c r="G25" s="79">
        <f>G20+G22</f>
        <v>11331</v>
      </c>
      <c r="I25" s="78">
        <f>I20+I22</f>
        <v>8503</v>
      </c>
      <c r="K25" s="79">
        <f>K20+K22</f>
        <v>11331</v>
      </c>
      <c r="M25" s="78">
        <f>M20+M22</f>
        <v>8503</v>
      </c>
    </row>
    <row r="26" spans="3:11" ht="15.75">
      <c r="C26" s="48" t="s">
        <v>209</v>
      </c>
      <c r="G26" s="79"/>
      <c r="K26" s="79"/>
    </row>
    <row r="27" spans="3:13" ht="15.75">
      <c r="C27" s="48" t="s">
        <v>286</v>
      </c>
      <c r="G27" s="79">
        <v>13803</v>
      </c>
      <c r="I27" s="78">
        <v>3165</v>
      </c>
      <c r="K27" s="79">
        <v>13803</v>
      </c>
      <c r="M27" s="78">
        <v>3165</v>
      </c>
    </row>
    <row r="28" spans="7:13" ht="8.25" customHeight="1">
      <c r="G28" s="85"/>
      <c r="I28" s="86"/>
      <c r="K28" s="85"/>
      <c r="M28" s="86"/>
    </row>
    <row r="29" spans="3:13" ht="15.75">
      <c r="C29" s="47" t="s">
        <v>216</v>
      </c>
      <c r="G29" s="79">
        <f>SUM(G25:G27)</f>
        <v>25134</v>
      </c>
      <c r="I29" s="78">
        <f>SUM(I25:I27)</f>
        <v>11668</v>
      </c>
      <c r="K29" s="79">
        <f>SUM(K25:K27)</f>
        <v>25134</v>
      </c>
      <c r="M29" s="78">
        <f>SUM(M25:M27)</f>
        <v>11668</v>
      </c>
    </row>
    <row r="30" spans="3:13" ht="15.75">
      <c r="C30" s="48" t="s">
        <v>217</v>
      </c>
      <c r="G30" s="79">
        <v>-787</v>
      </c>
      <c r="I30" s="78">
        <v>-734</v>
      </c>
      <c r="K30" s="79">
        <v>-787</v>
      </c>
      <c r="M30" s="78">
        <v>-734</v>
      </c>
    </row>
    <row r="31" spans="7:13" ht="6.75" customHeight="1">
      <c r="G31" s="85"/>
      <c r="I31" s="86"/>
      <c r="K31" s="85"/>
      <c r="M31" s="86"/>
    </row>
    <row r="32" spans="3:13" ht="15.75">
      <c r="C32" s="47" t="s">
        <v>218</v>
      </c>
      <c r="G32" s="79">
        <f>SUM(G29:G31)</f>
        <v>24347</v>
      </c>
      <c r="I32" s="78">
        <f>SUM(I29:I31)</f>
        <v>10934</v>
      </c>
      <c r="K32" s="79">
        <f>SUM(K29:K31)</f>
        <v>24347</v>
      </c>
      <c r="M32" s="78">
        <f>SUM(M29:M31)</f>
        <v>10934</v>
      </c>
    </row>
    <row r="33" spans="3:13" ht="15.75">
      <c r="C33" s="48" t="s">
        <v>219</v>
      </c>
      <c r="G33" s="79">
        <v>-7304</v>
      </c>
      <c r="I33" s="78">
        <v>-2847</v>
      </c>
      <c r="K33" s="79">
        <v>-7304</v>
      </c>
      <c r="M33" s="78">
        <v>-2847</v>
      </c>
    </row>
    <row r="34" spans="7:11" ht="6.75" customHeight="1">
      <c r="G34" s="79"/>
      <c r="K34" s="79"/>
    </row>
    <row r="35" spans="3:13" ht="16.5" thickBot="1">
      <c r="C35" s="47" t="s">
        <v>220</v>
      </c>
      <c r="G35" s="90">
        <f>SUM(G32:G34)</f>
        <v>17043</v>
      </c>
      <c r="I35" s="91">
        <f>SUM(I32:I34)</f>
        <v>8087</v>
      </c>
      <c r="K35" s="90">
        <f>SUM(K32:K34)</f>
        <v>17043</v>
      </c>
      <c r="M35" s="91">
        <f>SUM(M32:M34)</f>
        <v>8087</v>
      </c>
    </row>
    <row r="36" ht="16.5" thickTop="1"/>
  </sheetData>
  <mergeCells count="3">
    <mergeCell ref="G7:I7"/>
    <mergeCell ref="K7:M7"/>
    <mergeCell ref="G6:M6"/>
  </mergeCells>
  <printOptions/>
  <pageMargins left="0.275590551181102" right="0.31496062992126" top="0.984251968503937" bottom="0.984251968503937" header="0.511811023622047" footer="0.511811023622047"/>
  <pageSetup firstPageNumber="37" useFirstPageNumber="1" horizontalDpi="600" verticalDpi="600" orientation="portrait" paperSize="9" scale="95" r:id="rId1"/>
  <headerFooter alignWithMargins="0">
    <oddHeader>&amp;L&amp;"Times New Roman,Bold"&amp;11MALAYSIAN PLANTATIONS BERHAD &amp;"Times New Roman,Regular"&amp;9(6627-X)
&amp;12FIRST FINANCIAL QUARTER ENDED 30 JUNE 2006
________________________________________________&amp;"Arial,Regular"&amp;10
</oddHeader>
    <oddFooter>&amp;C&amp;P</oddFooter>
  </headerFooter>
</worksheet>
</file>

<file path=xl/worksheets/sheet8.xml><?xml version="1.0" encoding="utf-8"?>
<worksheet xmlns="http://schemas.openxmlformats.org/spreadsheetml/2006/main" xmlns:r="http://schemas.openxmlformats.org/officeDocument/2006/relationships">
  <dimension ref="A3:J111"/>
  <sheetViews>
    <sheetView showGridLines="0" view="pageBreakPreview" zoomScaleSheetLayoutView="100" workbookViewId="0" topLeftCell="A1">
      <selection activeCell="F112" sqref="F112"/>
    </sheetView>
  </sheetViews>
  <sheetFormatPr defaultColWidth="9.140625" defaultRowHeight="12.75"/>
  <cols>
    <col min="1" max="1" width="6.28125" style="2" customWidth="1"/>
    <col min="2" max="2" width="4.57421875" style="2" customWidth="1"/>
    <col min="3" max="3" width="3.421875" style="2" customWidth="1"/>
    <col min="4" max="5" width="9.140625" style="2" customWidth="1"/>
    <col min="6" max="6" width="11.57421875" style="2" customWidth="1"/>
    <col min="7" max="7" width="16.57421875" style="2" customWidth="1"/>
    <col min="8" max="8" width="15.28125" style="5" customWidth="1"/>
    <col min="9" max="9" width="3.140625" style="5" customWidth="1"/>
    <col min="10" max="10" width="17.00390625" style="5" customWidth="1"/>
    <col min="11" max="11" width="12.140625" style="2" customWidth="1"/>
    <col min="12" max="16384" width="9.140625" style="2" customWidth="1"/>
  </cols>
  <sheetData>
    <row r="3" spans="1:2" ht="15">
      <c r="A3" s="1" t="s">
        <v>455</v>
      </c>
      <c r="B3" s="1" t="s">
        <v>412</v>
      </c>
    </row>
    <row r="5" spans="2:3" ht="15">
      <c r="B5" s="1" t="s">
        <v>33</v>
      </c>
      <c r="C5" s="1" t="s">
        <v>221</v>
      </c>
    </row>
    <row r="6" spans="8:10" ht="15">
      <c r="H6" s="144" t="s">
        <v>3</v>
      </c>
      <c r="I6" s="144"/>
      <c r="J6" s="144"/>
    </row>
    <row r="7" spans="8:10" ht="15">
      <c r="H7" s="13" t="s">
        <v>344</v>
      </c>
      <c r="I7" s="13"/>
      <c r="J7" s="13" t="s">
        <v>345</v>
      </c>
    </row>
    <row r="8" spans="8:10" ht="15">
      <c r="H8" s="14" t="s">
        <v>0</v>
      </c>
      <c r="I8" s="14"/>
      <c r="J8" s="14" t="s">
        <v>0</v>
      </c>
    </row>
    <row r="9" spans="3:4" ht="15">
      <c r="C9" s="2" t="s">
        <v>222</v>
      </c>
      <c r="D9" s="3" t="s">
        <v>23</v>
      </c>
    </row>
    <row r="10" spans="4:10" ht="15">
      <c r="D10" s="2" t="s">
        <v>351</v>
      </c>
      <c r="H10" s="6">
        <v>21922</v>
      </c>
      <c r="J10" s="5">
        <v>20029</v>
      </c>
    </row>
    <row r="11" spans="4:8" ht="15">
      <c r="D11" s="2" t="s">
        <v>352</v>
      </c>
      <c r="H11" s="6"/>
    </row>
    <row r="12" spans="4:10" ht="15">
      <c r="D12" s="4" t="s">
        <v>353</v>
      </c>
      <c r="H12" s="6">
        <v>245397</v>
      </c>
      <c r="J12" s="5">
        <v>205124</v>
      </c>
    </row>
    <row r="13" spans="4:10" ht="15">
      <c r="D13" s="4" t="s">
        <v>354</v>
      </c>
      <c r="H13" s="6">
        <v>856040</v>
      </c>
      <c r="J13" s="5">
        <v>809960</v>
      </c>
    </row>
    <row r="14" spans="4:10" ht="15">
      <c r="D14" s="4" t="s">
        <v>355</v>
      </c>
      <c r="H14" s="6">
        <v>44978</v>
      </c>
      <c r="J14" s="5">
        <v>51946</v>
      </c>
    </row>
    <row r="15" spans="4:10" ht="15">
      <c r="D15" s="4" t="s">
        <v>356</v>
      </c>
      <c r="H15" s="6">
        <v>1197193</v>
      </c>
      <c r="J15" s="5">
        <v>1172315</v>
      </c>
    </row>
    <row r="16" spans="4:10" ht="15">
      <c r="D16" s="2" t="s">
        <v>357</v>
      </c>
      <c r="H16" s="6">
        <v>9812</v>
      </c>
      <c r="J16" s="5">
        <v>9607</v>
      </c>
    </row>
    <row r="17" spans="4:10" ht="15">
      <c r="D17" s="2" t="s">
        <v>223</v>
      </c>
      <c r="H17" s="6">
        <v>467</v>
      </c>
      <c r="J17" s="5">
        <v>94</v>
      </c>
    </row>
    <row r="18" spans="4:10" ht="15">
      <c r="D18" s="2" t="s">
        <v>287</v>
      </c>
      <c r="H18" s="6">
        <v>103396</v>
      </c>
      <c r="J18" s="5">
        <v>95799</v>
      </c>
    </row>
    <row r="19" spans="4:10" ht="15">
      <c r="D19" s="2" t="s">
        <v>358</v>
      </c>
      <c r="H19" s="6">
        <v>23802</v>
      </c>
      <c r="J19" s="5">
        <v>18329</v>
      </c>
    </row>
    <row r="20" spans="4:10" ht="15">
      <c r="D20" s="2" t="s">
        <v>359</v>
      </c>
      <c r="H20" s="6">
        <v>183820</v>
      </c>
      <c r="J20" s="5">
        <v>179008</v>
      </c>
    </row>
    <row r="21" spans="8:10" ht="6.75" customHeight="1">
      <c r="H21" s="9"/>
      <c r="J21" s="10"/>
    </row>
    <row r="22" spans="8:10" ht="15">
      <c r="H22" s="6">
        <f>SUM(H10:H21)</f>
        <v>2686827</v>
      </c>
      <c r="J22" s="5">
        <f>SUM(J10:J21)</f>
        <v>2562211</v>
      </c>
    </row>
    <row r="23" spans="4:10" ht="15">
      <c r="D23" s="2" t="s">
        <v>224</v>
      </c>
      <c r="H23" s="6">
        <v>-567279</v>
      </c>
      <c r="J23" s="5">
        <v>-515389</v>
      </c>
    </row>
    <row r="24" spans="8:10" ht="15">
      <c r="H24" s="9"/>
      <c r="J24" s="10"/>
    </row>
    <row r="25" spans="4:10" ht="15">
      <c r="D25" s="2" t="s">
        <v>466</v>
      </c>
      <c r="H25" s="6">
        <f>+H23+H22</f>
        <v>2119548</v>
      </c>
      <c r="J25" s="5">
        <f>+J23+J22</f>
        <v>2046822</v>
      </c>
    </row>
    <row r="26" ht="9" customHeight="1">
      <c r="H26" s="6"/>
    </row>
    <row r="27" spans="4:8" ht="15">
      <c r="D27" s="2" t="s">
        <v>108</v>
      </c>
      <c r="H27" s="6"/>
    </row>
    <row r="28" spans="4:8" ht="15">
      <c r="D28" s="2" t="s">
        <v>109</v>
      </c>
      <c r="H28" s="6"/>
    </row>
    <row r="29" spans="4:10" ht="15">
      <c r="D29" s="4" t="s">
        <v>288</v>
      </c>
      <c r="H29" s="6">
        <v>-19022</v>
      </c>
      <c r="J29" s="5">
        <v>-19014</v>
      </c>
    </row>
    <row r="30" spans="4:10" ht="15">
      <c r="D30" s="4" t="s">
        <v>289</v>
      </c>
      <c r="H30" s="6">
        <v>-31960</v>
      </c>
      <c r="J30" s="5">
        <v>-30604</v>
      </c>
    </row>
    <row r="31" spans="8:10" ht="6" customHeight="1">
      <c r="H31" s="9"/>
      <c r="J31" s="10"/>
    </row>
    <row r="32" spans="4:8" ht="15">
      <c r="D32" s="2" t="s">
        <v>225</v>
      </c>
      <c r="H32" s="6"/>
    </row>
    <row r="33" spans="4:10" ht="15.75" thickBot="1">
      <c r="D33" s="2" t="s">
        <v>226</v>
      </c>
      <c r="H33" s="11">
        <f>SUM(H25:H31)</f>
        <v>2068566</v>
      </c>
      <c r="J33" s="12">
        <f>SUM(J25:J30)</f>
        <v>1997204</v>
      </c>
    </row>
    <row r="34" ht="15.75" thickTop="1"/>
    <row r="36" spans="3:4" ht="15">
      <c r="C36" s="2" t="s">
        <v>227</v>
      </c>
      <c r="D36" s="2" t="s">
        <v>317</v>
      </c>
    </row>
    <row r="37" ht="15">
      <c r="D37" s="2" t="s">
        <v>318</v>
      </c>
    </row>
    <row r="38" spans="8:10" ht="15">
      <c r="H38" s="144" t="s">
        <v>3</v>
      </c>
      <c r="I38" s="144"/>
      <c r="J38" s="144"/>
    </row>
    <row r="39" spans="8:10" ht="15">
      <c r="H39" s="13" t="s">
        <v>344</v>
      </c>
      <c r="I39" s="13"/>
      <c r="J39" s="13" t="s">
        <v>345</v>
      </c>
    </row>
    <row r="40" spans="8:10" ht="15">
      <c r="H40" s="14" t="s">
        <v>0</v>
      </c>
      <c r="I40" s="14"/>
      <c r="J40" s="14" t="s">
        <v>0</v>
      </c>
    </row>
    <row r="42" spans="4:10" ht="15">
      <c r="D42" s="2" t="s">
        <v>228</v>
      </c>
      <c r="H42" s="6">
        <v>59775</v>
      </c>
      <c r="J42" s="5">
        <v>42102</v>
      </c>
    </row>
    <row r="43" spans="4:10" ht="15">
      <c r="D43" s="2" t="s">
        <v>244</v>
      </c>
      <c r="H43" s="6">
        <v>39410</v>
      </c>
      <c r="J43" s="5">
        <v>59303</v>
      </c>
    </row>
    <row r="44" spans="4:10" ht="15">
      <c r="D44" s="2" t="s">
        <v>229</v>
      </c>
      <c r="H44" s="6">
        <v>-34448</v>
      </c>
      <c r="J44" s="5">
        <v>-38559</v>
      </c>
    </row>
    <row r="45" spans="4:10" ht="15">
      <c r="D45" s="2" t="s">
        <v>230</v>
      </c>
      <c r="H45" s="6">
        <v>-1715</v>
      </c>
      <c r="J45" s="5">
        <v>-2719</v>
      </c>
    </row>
    <row r="46" spans="4:10" ht="15">
      <c r="D46" s="2" t="s">
        <v>360</v>
      </c>
      <c r="H46" s="9">
        <v>0</v>
      </c>
      <c r="J46" s="10">
        <v>-352</v>
      </c>
    </row>
    <row r="47" spans="4:10" ht="15">
      <c r="D47" s="2" t="s">
        <v>319</v>
      </c>
      <c r="H47" s="6">
        <f>SUM(H42:H46)</f>
        <v>63022</v>
      </c>
      <c r="J47" s="5">
        <f>SUM(J42:J46)</f>
        <v>59775</v>
      </c>
    </row>
    <row r="48" spans="4:10" ht="15">
      <c r="D48" s="2" t="s">
        <v>110</v>
      </c>
      <c r="H48" s="6">
        <v>-19022</v>
      </c>
      <c r="J48" s="5">
        <v>-19014</v>
      </c>
    </row>
    <row r="49" spans="8:10" ht="6.75" customHeight="1">
      <c r="H49" s="9"/>
      <c r="J49" s="10"/>
    </row>
    <row r="50" spans="4:8" ht="15">
      <c r="D50" s="2" t="s">
        <v>342</v>
      </c>
      <c r="H50" s="6"/>
    </row>
    <row r="51" spans="4:10" ht="15.75" thickBot="1">
      <c r="D51" s="2" t="s">
        <v>211</v>
      </c>
      <c r="H51" s="11">
        <f>SUM(H47:H48)</f>
        <v>44000</v>
      </c>
      <c r="J51" s="12">
        <f>SUM(J47:J48)</f>
        <v>40761</v>
      </c>
    </row>
    <row r="52" ht="15.75" thickTop="1">
      <c r="H52" s="6"/>
    </row>
    <row r="53" spans="4:8" ht="15">
      <c r="D53" s="2" t="s">
        <v>231</v>
      </c>
      <c r="H53" s="6"/>
    </row>
    <row r="54" spans="4:10" ht="15.75" thickBot="1">
      <c r="D54" s="2" t="s">
        <v>232</v>
      </c>
      <c r="H54" s="15">
        <v>0.021</v>
      </c>
      <c r="J54" s="16">
        <v>0.02</v>
      </c>
    </row>
    <row r="59" spans="1:2" ht="15">
      <c r="A59" s="1" t="s">
        <v>455</v>
      </c>
      <c r="B59" s="1" t="s">
        <v>412</v>
      </c>
    </row>
    <row r="60" spans="1:2" ht="15">
      <c r="A60" s="1"/>
      <c r="B60" s="1"/>
    </row>
    <row r="61" spans="2:3" ht="15">
      <c r="B61" s="1" t="s">
        <v>33</v>
      </c>
      <c r="C61" s="1" t="s">
        <v>413</v>
      </c>
    </row>
    <row r="63" spans="3:4" ht="15">
      <c r="C63" s="2" t="s">
        <v>233</v>
      </c>
      <c r="D63" s="2" t="s">
        <v>234</v>
      </c>
    </row>
    <row r="65" spans="8:10" ht="15">
      <c r="H65" s="144" t="s">
        <v>3</v>
      </c>
      <c r="I65" s="144"/>
      <c r="J65" s="144"/>
    </row>
    <row r="66" spans="8:10" ht="15">
      <c r="H66" s="13" t="s">
        <v>344</v>
      </c>
      <c r="I66" s="13"/>
      <c r="J66" s="13" t="s">
        <v>345</v>
      </c>
    </row>
    <row r="67" spans="8:10" ht="15">
      <c r="H67" s="14" t="s">
        <v>0</v>
      </c>
      <c r="I67" s="14"/>
      <c r="J67" s="14" t="s">
        <v>0</v>
      </c>
    </row>
    <row r="68" ht="15">
      <c r="D68" s="1" t="s">
        <v>113</v>
      </c>
    </row>
    <row r="69" spans="4:10" ht="15">
      <c r="D69" s="2" t="s">
        <v>228</v>
      </c>
      <c r="H69" s="6">
        <v>30604</v>
      </c>
      <c r="J69" s="5">
        <v>17817</v>
      </c>
    </row>
    <row r="70" spans="4:10" ht="15">
      <c r="D70" s="2" t="s">
        <v>245</v>
      </c>
      <c r="H70" s="6">
        <v>1888</v>
      </c>
      <c r="J70" s="5">
        <v>14759</v>
      </c>
    </row>
    <row r="71" spans="4:10" ht="15">
      <c r="D71" s="2" t="s">
        <v>361</v>
      </c>
      <c r="H71" s="6">
        <v>-532</v>
      </c>
      <c r="J71" s="5">
        <v>-1972</v>
      </c>
    </row>
    <row r="72" spans="4:10" ht="15.75" thickBot="1">
      <c r="D72" s="2" t="s">
        <v>235</v>
      </c>
      <c r="H72" s="7">
        <f>SUM(H69:H71)</f>
        <v>31960</v>
      </c>
      <c r="J72" s="8">
        <f>SUM(J69:J71)</f>
        <v>30604</v>
      </c>
    </row>
    <row r="73" ht="15.75" thickTop="1"/>
    <row r="74" spans="4:10" ht="15.75" thickBot="1">
      <c r="D74" s="2" t="s">
        <v>290</v>
      </c>
      <c r="H74" s="15">
        <v>0.015</v>
      </c>
      <c r="J74" s="16">
        <v>0.015</v>
      </c>
    </row>
    <row r="76" ht="15">
      <c r="D76" s="1" t="s">
        <v>110</v>
      </c>
    </row>
    <row r="77" spans="4:10" ht="15">
      <c r="D77" s="2" t="s">
        <v>228</v>
      </c>
      <c r="H77" s="6">
        <v>19014</v>
      </c>
      <c r="J77" s="5">
        <v>15143</v>
      </c>
    </row>
    <row r="78" spans="4:10" ht="15">
      <c r="D78" s="2" t="s">
        <v>245</v>
      </c>
      <c r="H78" s="6">
        <v>2025</v>
      </c>
      <c r="J78" s="5">
        <v>6539</v>
      </c>
    </row>
    <row r="79" spans="4:8" ht="15">
      <c r="D79" s="2" t="s">
        <v>236</v>
      </c>
      <c r="H79" s="6"/>
    </row>
    <row r="80" spans="4:10" ht="15">
      <c r="D80" s="2" t="s">
        <v>237</v>
      </c>
      <c r="H80" s="6">
        <v>-2017</v>
      </c>
      <c r="J80" s="5">
        <v>-2316</v>
      </c>
    </row>
    <row r="81" spans="4:10" ht="15">
      <c r="D81" s="2" t="s">
        <v>361</v>
      </c>
      <c r="H81" s="6">
        <v>0</v>
      </c>
      <c r="J81" s="5">
        <v>-352</v>
      </c>
    </row>
    <row r="82" spans="4:10" ht="15.75" thickBot="1">
      <c r="D82" s="2" t="s">
        <v>235</v>
      </c>
      <c r="H82" s="7">
        <f>SUM(H77:H81)</f>
        <v>19022</v>
      </c>
      <c r="J82" s="8">
        <f>SUM(J77:J81)</f>
        <v>19014</v>
      </c>
    </row>
    <row r="83" ht="15.75" thickTop="1"/>
    <row r="87" spans="2:5" ht="15">
      <c r="B87" s="1" t="s">
        <v>41</v>
      </c>
      <c r="C87" s="1" t="s">
        <v>238</v>
      </c>
      <c r="D87" s="1"/>
      <c r="E87" s="1"/>
    </row>
    <row r="88" spans="8:10" ht="15">
      <c r="H88" s="144" t="s">
        <v>3</v>
      </c>
      <c r="I88" s="144"/>
      <c r="J88" s="144"/>
    </row>
    <row r="89" spans="8:10" ht="15">
      <c r="H89" s="13" t="s">
        <v>344</v>
      </c>
      <c r="I89" s="13"/>
      <c r="J89" s="13" t="s">
        <v>345</v>
      </c>
    </row>
    <row r="90" spans="8:10" ht="15">
      <c r="H90" s="14" t="s">
        <v>0</v>
      </c>
      <c r="I90" s="14"/>
      <c r="J90" s="14" t="s">
        <v>0</v>
      </c>
    </row>
    <row r="91" ht="15">
      <c r="C91" s="3" t="s">
        <v>362</v>
      </c>
    </row>
    <row r="92" spans="3:8" ht="15">
      <c r="C92" s="3" t="s">
        <v>239</v>
      </c>
      <c r="H92" s="6"/>
    </row>
    <row r="93" spans="3:10" ht="15">
      <c r="C93" s="2" t="s">
        <v>140</v>
      </c>
      <c r="H93" s="6">
        <v>463496</v>
      </c>
      <c r="J93" s="5">
        <v>434964</v>
      </c>
    </row>
    <row r="94" spans="3:10" ht="15">
      <c r="C94" s="2" t="s">
        <v>141</v>
      </c>
      <c r="H94" s="6">
        <v>139099</v>
      </c>
      <c r="J94" s="5">
        <v>126685</v>
      </c>
    </row>
    <row r="95" ht="6.75" customHeight="1">
      <c r="H95" s="6"/>
    </row>
    <row r="96" ht="6.75" customHeight="1">
      <c r="H96" s="6"/>
    </row>
    <row r="97" spans="3:8" ht="15">
      <c r="C97" s="3" t="s">
        <v>240</v>
      </c>
      <c r="H97" s="6"/>
    </row>
    <row r="98" spans="3:10" ht="15">
      <c r="C98" s="2" t="s">
        <v>241</v>
      </c>
      <c r="H98" s="6">
        <v>1185509</v>
      </c>
      <c r="J98" s="5">
        <v>1293110</v>
      </c>
    </row>
    <row r="99" ht="6.75" customHeight="1">
      <c r="H99" s="6"/>
    </row>
    <row r="100" spans="8:10" ht="15.75" thickBot="1">
      <c r="H100" s="7">
        <f>SUM(H92:H98)</f>
        <v>1788104</v>
      </c>
      <c r="J100" s="8">
        <f>SUM(J92:J98)</f>
        <v>1854759</v>
      </c>
    </row>
    <row r="101" ht="15.75" thickTop="1"/>
    <row r="103" ht="15">
      <c r="B103" s="1" t="s">
        <v>247</v>
      </c>
    </row>
    <row r="108" ht="15">
      <c r="B108" s="1" t="s">
        <v>248</v>
      </c>
    </row>
    <row r="109" ht="15">
      <c r="B109" s="2" t="s">
        <v>249</v>
      </c>
    </row>
    <row r="110" ht="15">
      <c r="B110" s="2" t="s">
        <v>250</v>
      </c>
    </row>
    <row r="111" ht="15">
      <c r="B111" s="136" t="s">
        <v>470</v>
      </c>
    </row>
  </sheetData>
  <mergeCells count="4">
    <mergeCell ref="H88:J88"/>
    <mergeCell ref="H6:J6"/>
    <mergeCell ref="H38:J38"/>
    <mergeCell ref="H65:J65"/>
  </mergeCells>
  <printOptions/>
  <pageMargins left="0.5" right="0.5" top="0.75" bottom="0.5" header="0.5" footer="0.5"/>
  <pageSetup firstPageNumber="38" useFirstPageNumber="1" horizontalDpi="600" verticalDpi="600" orientation="portrait" paperSize="9" scale="95" r:id="rId1"/>
  <headerFooter alignWithMargins="0">
    <oddHeader>&amp;L&amp;"Times New Roman,Bold"&amp;12MALAYSIAN PLANTATIONS BERHAD&amp;"Arial,Regular"&amp;10 &amp;"Times New Roman,Regular"&amp;9(6627-X)
&amp;12FIRST FINANCIAL QUARTER ENDED 30 JUNE 2006
____________________________________________________
&amp;"Arial,Regular"&amp;10
</oddHeader>
    <oddFooter>&amp;C&amp;P</oddFooter>
  </headerFooter>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mpb</cp:lastModifiedBy>
  <cp:lastPrinted>2006-08-04T08:32:00Z</cp:lastPrinted>
  <dcterms:created xsi:type="dcterms:W3CDTF">2000-08-08T04:26:32Z</dcterms:created>
  <dcterms:modified xsi:type="dcterms:W3CDTF">2006-08-04T08:32:11Z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1487213506</vt:i4>
  </property>
  <property fmtid="{D5CDD505-2E9C-101B-9397-08002B2CF9AE}" pid="3" name="_EmailSubject">
    <vt:lpwstr>MPlant 1st Q Report</vt:lpwstr>
  </property>
  <property fmtid="{D5CDD505-2E9C-101B-9397-08002B2CF9AE}" pid="4" name="_AuthorEmail">
    <vt:lpwstr>angie@mplant.com.my</vt:lpwstr>
  </property>
  <property fmtid="{D5CDD505-2E9C-101B-9397-08002B2CF9AE}" pid="5" name="_AuthorEmailDisplayName">
    <vt:lpwstr>Angie Ng Siew Han</vt:lpwstr>
  </property>
  <property fmtid="{D5CDD505-2E9C-101B-9397-08002B2CF9AE}" pid="6" name="_PreviousAdHocReviewCycleID">
    <vt:i4>495062991</vt:i4>
  </property>
</Properties>
</file>